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tlas.uni.lux\users\jennifer.modamio\DVB_group\2021\WBs\protein quantification\"/>
    </mc:Choice>
  </mc:AlternateContent>
  <bookViews>
    <workbookView xWindow="-120" yWindow="-120" windowWidth="29040" windowHeight="15840" activeTab="2"/>
  </bookViews>
  <sheets>
    <sheet name="Plate 3 - Sheet1" sheetId="1" r:id="rId1"/>
    <sheet name="Sheet1" sheetId="2" r:id="rId2"/>
    <sheet name="Sheet2" sheetId="3" r:id="rId3"/>
  </sheets>
  <externalReferences>
    <externalReference r:id="rId4"/>
  </externalReferences>
  <definedNames>
    <definedName name="MethodPointer1">1557031040</definedName>
    <definedName name="MethodPointer2">344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3" l="1"/>
  <c r="H4" i="3"/>
  <c r="H5" i="3"/>
  <c r="H6" i="3"/>
  <c r="H7" i="3"/>
  <c r="H8" i="3"/>
  <c r="H2" i="3"/>
  <c r="G8" i="3"/>
  <c r="G7" i="3"/>
  <c r="G6" i="3"/>
  <c r="G5" i="3"/>
  <c r="G4" i="3"/>
  <c r="G3" i="3"/>
  <c r="G2" i="3"/>
  <c r="H24" i="2"/>
  <c r="G24" i="2"/>
  <c r="I24" i="2"/>
  <c r="F24" i="2"/>
  <c r="I25" i="2"/>
  <c r="I26" i="2"/>
  <c r="I27" i="2"/>
  <c r="I28" i="2"/>
  <c r="I29" i="2"/>
  <c r="I30" i="2"/>
  <c r="H25" i="2"/>
  <c r="H26" i="2"/>
  <c r="H27" i="2"/>
  <c r="H28" i="2"/>
  <c r="H29" i="2"/>
  <c r="H30" i="2"/>
  <c r="G25" i="2"/>
  <c r="G26" i="2"/>
  <c r="G27" i="2"/>
  <c r="G28" i="2"/>
  <c r="G29" i="2"/>
  <c r="G30" i="2"/>
  <c r="F25" i="2"/>
  <c r="F26" i="2"/>
  <c r="F27" i="2"/>
  <c r="F28" i="2"/>
  <c r="F29" i="2"/>
  <c r="F30" i="2"/>
  <c r="E25" i="2"/>
  <c r="E26" i="2"/>
  <c r="E27" i="2"/>
  <c r="E28" i="2"/>
  <c r="E29" i="2"/>
  <c r="E30" i="2"/>
  <c r="D30" i="2"/>
  <c r="D25" i="2"/>
  <c r="D24" i="2"/>
  <c r="D26" i="2"/>
  <c r="D27" i="2"/>
  <c r="D28" i="2"/>
  <c r="D29" i="2"/>
  <c r="C30" i="2"/>
  <c r="C29" i="2"/>
  <c r="C28" i="2"/>
  <c r="C27" i="2"/>
  <c r="C26" i="2"/>
  <c r="C25" i="2"/>
  <c r="C24" i="2"/>
  <c r="E24" i="2" s="1"/>
  <c r="G20" i="2"/>
  <c r="C20" i="2"/>
  <c r="J15" i="2"/>
  <c r="B20" i="2" s="1"/>
  <c r="I15" i="2"/>
  <c r="H15" i="2"/>
  <c r="D20" i="2" s="1"/>
  <c r="G15" i="2"/>
  <c r="E20" i="2" s="1"/>
  <c r="F15" i="2"/>
  <c r="F20" i="2" s="1"/>
  <c r="E15" i="2"/>
  <c r="D15" i="2"/>
  <c r="H20" i="2" s="1"/>
  <c r="C15" i="2"/>
  <c r="I20" i="2" s="1"/>
  <c r="B15" i="2"/>
  <c r="J20" i="2" s="1"/>
</calcChain>
</file>

<file path=xl/sharedStrings.xml><?xml version="1.0" encoding="utf-8"?>
<sst xmlns="http://schemas.openxmlformats.org/spreadsheetml/2006/main" count="140" uniqueCount="55">
  <si>
    <t>Software Version</t>
  </si>
  <si>
    <t>3.08.01</t>
  </si>
  <si>
    <t>Experiment File Path:</t>
  </si>
  <si>
    <t>C:\Users\BioTek\Documents\LCSB\DVB\Jennifer\Prot_quantification.xpt</t>
  </si>
  <si>
    <t>Protocol File Path:</t>
  </si>
  <si>
    <t>Plate Number</t>
  </si>
  <si>
    <t>Plate 3</t>
  </si>
  <si>
    <t>Date</t>
  </si>
  <si>
    <t>Time</t>
  </si>
  <si>
    <t>Reader Type:</t>
  </si>
  <si>
    <t>Cytation5</t>
  </si>
  <si>
    <t>Reader Serial Number:</t>
  </si>
  <si>
    <t>Reading Type</t>
  </si>
  <si>
    <t>Reader</t>
  </si>
  <si>
    <t>Procedure Details</t>
  </si>
  <si>
    <t>Plate Type</t>
  </si>
  <si>
    <t>Nunclon 96 flat bottom</t>
  </si>
  <si>
    <t>Eject plate on completion</t>
  </si>
  <si>
    <t>Read</t>
  </si>
  <si>
    <t>Absorbance Endpoint</t>
  </si>
  <si>
    <t>Full Plate</t>
  </si>
  <si>
    <t>Wavelengths:  562</t>
  </si>
  <si>
    <t>Read Speed: Normal,  Delay: 100 msec,  Measurements/Data Point: 8</t>
  </si>
  <si>
    <t>Results</t>
  </si>
  <si>
    <t>Actual Temperature:</t>
  </si>
  <si>
    <t>A</t>
  </si>
  <si>
    <t>B</t>
  </si>
  <si>
    <t>C</t>
  </si>
  <si>
    <t>D</t>
  </si>
  <si>
    <t>E</t>
  </si>
  <si>
    <t>F</t>
  </si>
  <si>
    <t>G</t>
  </si>
  <si>
    <t>H</t>
  </si>
  <si>
    <t>&lt;&gt;</t>
  </si>
  <si>
    <t>I</t>
  </si>
  <si>
    <t>Ripa buffer + PIC + Pi</t>
  </si>
  <si>
    <t xml:space="preserve">e8,e9,e11 individual experiments </t>
  </si>
  <si>
    <t>Average:</t>
  </si>
  <si>
    <t>BCA DO</t>
  </si>
  <si>
    <t>Protein
 ug/mL</t>
  </si>
  <si>
    <t>Protein
 ug/uL (0.5x)</t>
  </si>
  <si>
    <t>Protein
 ug/uL (1x)</t>
  </si>
  <si>
    <t>volume for
 10ug</t>
  </si>
  <si>
    <t>20ug (2 loading)</t>
  </si>
  <si>
    <t xml:space="preserve">Buffer 12 ul </t>
  </si>
  <si>
    <t>2ul LD</t>
  </si>
  <si>
    <t>322_e10_50Ddiff</t>
  </si>
  <si>
    <t>223_e10_50Ddiff</t>
  </si>
  <si>
    <t>200k7_e10_50Ddiff</t>
  </si>
  <si>
    <t>50268_e10_50Ddiff</t>
  </si>
  <si>
    <t>336_e10_50Ddiff</t>
  </si>
  <si>
    <t>317_e10_50Ddiff</t>
  </si>
  <si>
    <t>320_e10_50Ddiff</t>
  </si>
  <si>
    <t xml:space="preserve">sample 50dDiff hMO SNCA - standard curve used from 50d  </t>
  </si>
  <si>
    <t>223slou_e10_50Ddiff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</si>
</sst>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0"/>
      <name val="Arial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7413E"/>
      <name val="Arial"/>
      <family val="2"/>
    </font>
    <font>
      <sz val="7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E8F3FF"/>
        <bgColor indexed="64"/>
      </patternFill>
    </fill>
    <fill>
      <patternFill patternType="solid">
        <fgColor rgb="FF428EC7"/>
        <bgColor indexed="64"/>
      </patternFill>
    </fill>
    <fill>
      <patternFill patternType="solid">
        <fgColor rgb="FF7EB2DB"/>
        <bgColor indexed="64"/>
      </patternFill>
    </fill>
    <fill>
      <patternFill patternType="solid">
        <fgColor rgb="FF5197CC"/>
        <bgColor indexed="64"/>
      </patternFill>
    </fill>
    <fill>
      <patternFill patternType="solid">
        <fgColor rgb="FF3385C2"/>
        <bgColor indexed="64"/>
      </patternFill>
    </fill>
    <fill>
      <patternFill patternType="solid">
        <fgColor rgb="FF6FA9D6"/>
        <bgColor indexed="64"/>
      </patternFill>
    </fill>
    <fill>
      <patternFill patternType="solid">
        <fgColor rgb="FF60A0D1"/>
        <bgColor indexed="64"/>
      </patternFill>
    </fill>
    <fill>
      <patternFill patternType="solid">
        <fgColor rgb="FF247CBD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ABCEEA"/>
        <bgColor indexed="64"/>
      </patternFill>
    </fill>
    <fill>
      <patternFill patternType="solid">
        <fgColor rgb="FF8DBCE0"/>
        <bgColor indexed="64"/>
      </patternFill>
    </fill>
    <fill>
      <patternFill patternType="solid">
        <fgColor rgb="FFBAD7EF"/>
        <bgColor indexed="64"/>
      </patternFill>
    </fill>
    <fill>
      <patternFill patternType="solid">
        <fgColor rgb="FFC9E0F4"/>
        <bgColor indexed="64"/>
      </patternFill>
    </fill>
    <fill>
      <patternFill patternType="solid">
        <fgColor rgb="FFD8E9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14" fontId="0" fillId="0" borderId="0" xfId="0" applyNumberFormat="1"/>
    <xf numFmtId="19" fontId="0" fillId="0" borderId="0" xfId="0" applyNumberForma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5" fillId="0" borderId="0" xfId="0" applyFont="1"/>
    <xf numFmtId="49" fontId="0" fillId="11" borderId="2" xfId="0" applyNumberFormat="1" applyFill="1" applyBorder="1"/>
    <xf numFmtId="0" fontId="0" fillId="11" borderId="2" xfId="0" applyFill="1" applyBorder="1"/>
    <xf numFmtId="0" fontId="2" fillId="1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2" fillId="13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0" fillId="18" borderId="3" xfId="0" applyFont="1" applyFill="1" applyBorder="1"/>
    <xf numFmtId="0" fontId="0" fillId="18" borderId="2" xfId="0" applyFont="1" applyFill="1" applyBorder="1"/>
    <xf numFmtId="49" fontId="0" fillId="11" borderId="4" xfId="0" applyNumberFormat="1" applyFill="1" applyBorder="1"/>
    <xf numFmtId="0" fontId="3" fillId="0" borderId="5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19" borderId="2" xfId="0" applyFill="1" applyBorder="1"/>
    <xf numFmtId="0" fontId="2" fillId="3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9" xfId="0" applyFont="1" applyBorder="1"/>
    <xf numFmtId="0" fontId="7" fillId="0" borderId="0" xfId="0" applyFont="1" applyBorder="1"/>
    <xf numFmtId="0" fontId="0" fillId="0" borderId="0" xfId="0" applyFont="1" applyBorder="1" applyAlignment="1">
      <alignment horizontal="center" vertical="center" textRotation="90"/>
    </xf>
    <xf numFmtId="0" fontId="0" fillId="18" borderId="10" xfId="0" applyFont="1" applyFill="1" applyBorder="1"/>
    <xf numFmtId="0" fontId="8" fillId="0" borderId="11" xfId="0" applyFont="1" applyBorder="1"/>
    <xf numFmtId="2" fontId="0" fillId="0" borderId="11" xfId="0" applyNumberFormat="1" applyFont="1" applyBorder="1"/>
    <xf numFmtId="164" fontId="0" fillId="0" borderId="11" xfId="0" applyNumberFormat="1" applyFont="1" applyBorder="1"/>
    <xf numFmtId="0" fontId="0" fillId="0" borderId="11" xfId="0" applyBorder="1"/>
    <xf numFmtId="2" fontId="9" fillId="0" borderId="0" xfId="0" applyNumberFormat="1" applyFont="1" applyBorder="1"/>
    <xf numFmtId="0" fontId="0" fillId="18" borderId="13" xfId="0" applyFont="1" applyFill="1" applyBorder="1"/>
    <xf numFmtId="0" fontId="8" fillId="0" borderId="0" xfId="0" applyFont="1" applyBorder="1"/>
    <xf numFmtId="2" fontId="0" fillId="0" borderId="0" xfId="0" applyNumberFormat="1" applyFont="1" applyBorder="1"/>
    <xf numFmtId="164" fontId="0" fillId="0" borderId="0" xfId="0" applyNumberFormat="1" applyFont="1" applyBorder="1"/>
    <xf numFmtId="0" fontId="0" fillId="0" borderId="0" xfId="0" applyBorder="1"/>
    <xf numFmtId="0" fontId="0" fillId="0" borderId="0" xfId="0" applyFont="1" applyBorder="1"/>
    <xf numFmtId="0" fontId="0" fillId="18" borderId="15" xfId="0" applyFont="1" applyFill="1" applyBorder="1"/>
    <xf numFmtId="0" fontId="8" fillId="0" borderId="16" xfId="0" applyFont="1" applyBorder="1"/>
    <xf numFmtId="2" fontId="0" fillId="0" borderId="16" xfId="0" applyNumberFormat="1" applyFont="1" applyBorder="1"/>
    <xf numFmtId="164" fontId="0" fillId="0" borderId="16" xfId="0" applyNumberFormat="1" applyFont="1" applyBorder="1"/>
    <xf numFmtId="0" fontId="0" fillId="0" borderId="16" xfId="0" applyBorder="1"/>
    <xf numFmtId="0" fontId="0" fillId="0" borderId="0" xfId="0" applyFill="1" applyBorder="1"/>
    <xf numFmtId="0" fontId="0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7" fillId="0" borderId="0" xfId="0" applyFont="1" applyFill="1" applyBorder="1"/>
    <xf numFmtId="0" fontId="0" fillId="0" borderId="0" xfId="0" applyFont="1" applyFill="1" applyBorder="1" applyAlignment="1">
      <alignment horizontal="center" vertical="center" textRotation="90"/>
    </xf>
    <xf numFmtId="0" fontId="8" fillId="0" borderId="0" xfId="0" applyFont="1" applyFill="1" applyBorder="1"/>
    <xf numFmtId="2" fontId="0" fillId="0" borderId="0" xfId="0" applyNumberFormat="1" applyFont="1" applyFill="1" applyBorder="1"/>
    <xf numFmtId="164" fontId="0" fillId="0" borderId="0" xfId="0" applyNumberFormat="1" applyFont="1" applyFill="1" applyBorder="1"/>
    <xf numFmtId="0" fontId="10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0" fillId="0" borderId="3" xfId="0" applyFont="1" applyFill="1" applyBorder="1"/>
    <xf numFmtId="0" fontId="0" fillId="0" borderId="2" xfId="0" applyFont="1" applyFill="1" applyBorder="1"/>
    <xf numFmtId="0" fontId="0" fillId="0" borderId="0" xfId="0" applyFill="1"/>
    <xf numFmtId="0" fontId="0" fillId="0" borderId="2" xfId="0" applyFill="1" applyBorder="1"/>
    <xf numFmtId="0" fontId="2" fillId="0" borderId="1" xfId="0" applyFont="1" applyFill="1" applyBorder="1" applyAlignment="1">
      <alignment horizontal="center" vertical="center" wrapText="1"/>
    </xf>
    <xf numFmtId="2" fontId="0" fillId="0" borderId="12" xfId="0" applyNumberFormat="1" applyFont="1" applyBorder="1"/>
    <xf numFmtId="2" fontId="0" fillId="0" borderId="14" xfId="0" applyNumberFormat="1" applyFont="1" applyBorder="1"/>
    <xf numFmtId="2" fontId="0" fillId="0" borderId="17" xfId="0" applyNumberFormat="1" applyFont="1" applyBorder="1"/>
    <xf numFmtId="2" fontId="0" fillId="0" borderId="11" xfId="0" applyNumberFormat="1" applyBorder="1"/>
    <xf numFmtId="2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BCA standar</a:t>
            </a:r>
            <a:r>
              <a:rPr lang="en-US" sz="1200" baseline="0"/>
              <a:t>d curve</a:t>
            </a:r>
            <a:br>
              <a:rPr lang="en-US" sz="1200" baseline="0"/>
            </a:br>
            <a:r>
              <a:rPr lang="en-US" sz="1200" baseline="0"/>
              <a:t>Ripa buffer - soluble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[1]quantification!$B$19:$J$19</c:f>
              <c:numCache>
                <c:formatCode>General</c:formatCode>
                <c:ptCount val="9"/>
                <c:pt idx="0">
                  <c:v>0</c:v>
                </c:pt>
                <c:pt idx="1">
                  <c:v>25</c:v>
                </c:pt>
                <c:pt idx="2">
                  <c:v>125</c:v>
                </c:pt>
                <c:pt idx="3">
                  <c:v>250</c:v>
                </c:pt>
                <c:pt idx="4">
                  <c:v>500</c:v>
                </c:pt>
                <c:pt idx="5">
                  <c:v>750</c:v>
                </c:pt>
                <c:pt idx="6">
                  <c:v>1000</c:v>
                </c:pt>
                <c:pt idx="7">
                  <c:v>1500</c:v>
                </c:pt>
                <c:pt idx="8">
                  <c:v>2000</c:v>
                </c:pt>
              </c:numCache>
            </c:numRef>
          </c:xVal>
          <c:yVal>
            <c:numRef>
              <c:f>[1]quantification!$B$20:$J$20</c:f>
              <c:numCache>
                <c:formatCode>0.000</c:formatCode>
                <c:ptCount val="9"/>
                <c:pt idx="0">
                  <c:v>0.11799999999999999</c:v>
                </c:pt>
                <c:pt idx="1">
                  <c:v>0.13450000000000001</c:v>
                </c:pt>
                <c:pt idx="2">
                  <c:v>0.22900000000000001</c:v>
                </c:pt>
                <c:pt idx="3" formatCode="General">
                  <c:v>0.29749999999999999</c:v>
                </c:pt>
                <c:pt idx="4" formatCode="General">
                  <c:v>0.44500000000000001</c:v>
                </c:pt>
                <c:pt idx="5" formatCode="General">
                  <c:v>0.57999999999999996</c:v>
                </c:pt>
                <c:pt idx="6" formatCode="General">
                  <c:v>0.6944999999999999</c:v>
                </c:pt>
                <c:pt idx="7" formatCode="General">
                  <c:v>0.92949999999999999</c:v>
                </c:pt>
                <c:pt idx="8">
                  <c:v>1.1985000000000001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3CA-4092-911A-D53BFB0AA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524384"/>
        <c:axId val="327516896"/>
      </c:scatterChart>
      <c:valAx>
        <c:axId val="327524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kern="1200" baseline="0">
                    <a:solidFill>
                      <a:srgbClr val="595959"/>
                    </a:solidFill>
                    <a:effectLst/>
                  </a:rPr>
                  <a:t>Protein concentration ug/mL</a:t>
                </a:r>
                <a:endParaRPr lang="en-US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516896"/>
        <c:crosses val="autoZero"/>
        <c:crossBetween val="midCat"/>
      </c:valAx>
      <c:valAx>
        <c:axId val="32751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524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609599</xdr:colOff>
      <xdr:row>12</xdr:row>
      <xdr:rowOff>152400</xdr:rowOff>
    </xdr:from>
    <xdr:to>
      <xdr:col>19</xdr:col>
      <xdr:colOff>142874</xdr:colOff>
      <xdr:row>28</xdr:row>
      <xdr:rowOff>167788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0112_exp10_11_12_30day_pr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 1 - Sheet1"/>
      <sheetName val="quantification"/>
      <sheetName val="Sheet2"/>
      <sheetName val="manually adapt e10"/>
      <sheetName val="manually adapt e11"/>
      <sheetName val="manually adapt e12"/>
    </sheetNames>
    <sheetDataSet>
      <sheetData sheetId="0"/>
      <sheetData sheetId="1">
        <row r="19">
          <cell r="B19">
            <v>0</v>
          </cell>
          <cell r="C19">
            <v>25</v>
          </cell>
          <cell r="D19">
            <v>125</v>
          </cell>
          <cell r="E19">
            <v>250</v>
          </cell>
          <cell r="F19">
            <v>500</v>
          </cell>
          <cell r="G19">
            <v>750</v>
          </cell>
          <cell r="H19">
            <v>1000</v>
          </cell>
          <cell r="I19">
            <v>1500</v>
          </cell>
          <cell r="J19">
            <v>2000</v>
          </cell>
        </row>
        <row r="20">
          <cell r="B20">
            <v>0.11799999999999999</v>
          </cell>
          <cell r="C20">
            <v>0.13450000000000001</v>
          </cell>
          <cell r="D20">
            <v>0.22900000000000001</v>
          </cell>
          <cell r="E20">
            <v>0.29749999999999999</v>
          </cell>
          <cell r="F20">
            <v>0.44500000000000001</v>
          </cell>
          <cell r="G20">
            <v>0.57999999999999996</v>
          </cell>
          <cell r="H20">
            <v>0.6944999999999999</v>
          </cell>
          <cell r="I20">
            <v>0.92949999999999999</v>
          </cell>
          <cell r="J20">
            <v>1.1985000000000001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2"/>
  <sheetViews>
    <sheetView workbookViewId="0">
      <selection activeCell="C26" sqref="C26:I27"/>
    </sheetView>
  </sheetViews>
  <sheetFormatPr defaultRowHeight="12.75" x14ac:dyDescent="0.2"/>
  <cols>
    <col min="1" max="1" width="20.7109375" customWidth="1"/>
    <col min="2" max="2" width="12.7109375" customWidth="1"/>
  </cols>
  <sheetData>
    <row r="2" spans="1:2" x14ac:dyDescent="0.2">
      <c r="A2" t="s">
        <v>0</v>
      </c>
      <c r="B2" t="s">
        <v>1</v>
      </c>
    </row>
    <row r="4" spans="1:2" x14ac:dyDescent="0.2">
      <c r="A4" t="s">
        <v>2</v>
      </c>
      <c r="B4" t="s">
        <v>3</v>
      </c>
    </row>
    <row r="5" spans="1:2" x14ac:dyDescent="0.2">
      <c r="A5" t="s">
        <v>4</v>
      </c>
    </row>
    <row r="6" spans="1:2" x14ac:dyDescent="0.2">
      <c r="A6" t="s">
        <v>5</v>
      </c>
      <c r="B6" t="s">
        <v>6</v>
      </c>
    </row>
    <row r="7" spans="1:2" x14ac:dyDescent="0.2">
      <c r="A7" t="s">
        <v>7</v>
      </c>
      <c r="B7" s="1">
        <v>44224</v>
      </c>
    </row>
    <row r="8" spans="1:2" x14ac:dyDescent="0.2">
      <c r="A8" t="s">
        <v>8</v>
      </c>
      <c r="B8" s="2">
        <v>0.55378472222222219</v>
      </c>
    </row>
    <row r="9" spans="1:2" x14ac:dyDescent="0.2">
      <c r="A9" t="s">
        <v>9</v>
      </c>
      <c r="B9" t="s">
        <v>10</v>
      </c>
    </row>
    <row r="10" spans="1:2" x14ac:dyDescent="0.2">
      <c r="A10" t="s">
        <v>11</v>
      </c>
      <c r="B10">
        <v>1509096</v>
      </c>
    </row>
    <row r="11" spans="1:2" x14ac:dyDescent="0.2">
      <c r="A11" t="s">
        <v>12</v>
      </c>
      <c r="B11" t="s">
        <v>13</v>
      </c>
    </row>
    <row r="13" spans="1:2" x14ac:dyDescent="0.2">
      <c r="A13" s="3" t="s">
        <v>14</v>
      </c>
      <c r="B13" s="4"/>
    </row>
    <row r="14" spans="1:2" x14ac:dyDescent="0.2">
      <c r="A14" t="s">
        <v>15</v>
      </c>
      <c r="B14" t="s">
        <v>16</v>
      </c>
    </row>
    <row r="15" spans="1:2" x14ac:dyDescent="0.2">
      <c r="A15" t="s">
        <v>17</v>
      </c>
    </row>
    <row r="16" spans="1:2" x14ac:dyDescent="0.2">
      <c r="A16" t="s">
        <v>18</v>
      </c>
      <c r="B16" t="s">
        <v>19</v>
      </c>
    </row>
    <row r="17" spans="1:15" x14ac:dyDescent="0.2">
      <c r="B17" t="s">
        <v>20</v>
      </c>
    </row>
    <row r="18" spans="1:15" x14ac:dyDescent="0.2">
      <c r="B18" t="s">
        <v>21</v>
      </c>
    </row>
    <row r="19" spans="1:15" x14ac:dyDescent="0.2">
      <c r="B19" t="s">
        <v>22</v>
      </c>
    </row>
    <row r="21" spans="1:15" x14ac:dyDescent="0.2">
      <c r="A21" s="3" t="s">
        <v>23</v>
      </c>
      <c r="B21" s="4"/>
    </row>
    <row r="22" spans="1:15" x14ac:dyDescent="0.2">
      <c r="A22" t="s">
        <v>24</v>
      </c>
      <c r="B22">
        <v>36.5</v>
      </c>
    </row>
    <row r="24" spans="1:15" x14ac:dyDescent="0.2">
      <c r="B24" s="5"/>
      <c r="C24" s="6">
        <v>1</v>
      </c>
      <c r="D24" s="6">
        <v>2</v>
      </c>
      <c r="E24" s="6">
        <v>3</v>
      </c>
      <c r="F24" s="6">
        <v>4</v>
      </c>
      <c r="G24" s="6">
        <v>5</v>
      </c>
      <c r="H24" s="6">
        <v>6</v>
      </c>
      <c r="I24" s="6">
        <v>7</v>
      </c>
      <c r="J24" s="6">
        <v>8</v>
      </c>
      <c r="K24" s="6">
        <v>9</v>
      </c>
      <c r="L24" s="6">
        <v>10</v>
      </c>
      <c r="M24" s="6">
        <v>11</v>
      </c>
      <c r="N24" s="6">
        <v>12</v>
      </c>
    </row>
    <row r="25" spans="1:15" x14ac:dyDescent="0.2">
      <c r="B25" s="6" t="s">
        <v>25</v>
      </c>
      <c r="C25" s="7">
        <v>4.8000000000000001E-2</v>
      </c>
      <c r="D25" s="7">
        <v>4.7E-2</v>
      </c>
      <c r="E25" s="7">
        <v>4.8000000000000001E-2</v>
      </c>
      <c r="F25" s="7">
        <v>4.9000000000000002E-2</v>
      </c>
      <c r="G25" s="7">
        <v>0.05</v>
      </c>
      <c r="H25" s="7">
        <v>4.8000000000000001E-2</v>
      </c>
      <c r="I25" s="7">
        <v>4.9000000000000002E-2</v>
      </c>
      <c r="J25" s="7">
        <v>4.7E-2</v>
      </c>
      <c r="K25" s="7">
        <v>0.05</v>
      </c>
      <c r="L25" s="7">
        <v>4.7E-2</v>
      </c>
      <c r="M25" s="7">
        <v>4.8000000000000001E-2</v>
      </c>
      <c r="N25" s="7">
        <v>4.8000000000000001E-2</v>
      </c>
      <c r="O25" s="8">
        <v>562</v>
      </c>
    </row>
    <row r="26" spans="1:15" x14ac:dyDescent="0.2">
      <c r="B26" s="6" t="s">
        <v>26</v>
      </c>
      <c r="C26" s="9">
        <v>0.98399999999999999</v>
      </c>
      <c r="D26" s="10">
        <v>0.66300000000000003</v>
      </c>
      <c r="E26" s="11">
        <v>0.89</v>
      </c>
      <c r="F26" s="12">
        <v>1.0269999999999999</v>
      </c>
      <c r="G26" s="13">
        <v>0.71</v>
      </c>
      <c r="H26" s="14">
        <v>0.84</v>
      </c>
      <c r="I26" s="11">
        <v>0.92300000000000004</v>
      </c>
      <c r="J26" s="7">
        <v>4.7E-2</v>
      </c>
      <c r="K26" s="7">
        <v>4.8000000000000001E-2</v>
      </c>
      <c r="L26" s="7">
        <v>4.9000000000000002E-2</v>
      </c>
      <c r="M26" s="7">
        <v>4.9000000000000002E-2</v>
      </c>
      <c r="N26" s="7">
        <v>4.7E-2</v>
      </c>
      <c r="O26" s="8">
        <v>562</v>
      </c>
    </row>
    <row r="27" spans="1:15" x14ac:dyDescent="0.2">
      <c r="B27" s="6" t="s">
        <v>27</v>
      </c>
      <c r="C27" s="9">
        <v>0.94</v>
      </c>
      <c r="D27" s="14">
        <v>0.77100000000000002</v>
      </c>
      <c r="E27" s="15">
        <v>1.1679999999999999</v>
      </c>
      <c r="F27" s="11">
        <v>0.92</v>
      </c>
      <c r="G27" s="14">
        <v>0.84299999999999997</v>
      </c>
      <c r="H27" s="12">
        <v>1.0249999999999999</v>
      </c>
      <c r="I27" s="9">
        <v>0.95899999999999996</v>
      </c>
      <c r="J27" s="7">
        <v>4.7E-2</v>
      </c>
      <c r="K27" s="7">
        <v>4.8000000000000001E-2</v>
      </c>
      <c r="L27" s="7">
        <v>4.8000000000000001E-2</v>
      </c>
      <c r="M27" s="7">
        <v>4.8000000000000001E-2</v>
      </c>
      <c r="N27" s="7">
        <v>4.9000000000000002E-2</v>
      </c>
      <c r="O27" s="8">
        <v>562</v>
      </c>
    </row>
    <row r="28" spans="1:15" x14ac:dyDescent="0.2">
      <c r="B28" s="6" t="s">
        <v>28</v>
      </c>
      <c r="C28" s="7">
        <v>5.2999999999999999E-2</v>
      </c>
      <c r="D28" s="7">
        <v>4.9000000000000002E-2</v>
      </c>
      <c r="E28" s="7">
        <v>4.9000000000000002E-2</v>
      </c>
      <c r="F28" s="7">
        <v>4.7E-2</v>
      </c>
      <c r="G28" s="7">
        <v>4.8000000000000001E-2</v>
      </c>
      <c r="H28" s="7">
        <v>4.7E-2</v>
      </c>
      <c r="I28" s="7">
        <v>4.7E-2</v>
      </c>
      <c r="J28" s="7">
        <v>4.8000000000000001E-2</v>
      </c>
      <c r="K28" s="7">
        <v>4.7E-2</v>
      </c>
      <c r="L28" s="7">
        <v>4.9000000000000002E-2</v>
      </c>
      <c r="M28" s="7">
        <v>0.05</v>
      </c>
      <c r="N28" s="7">
        <v>4.9000000000000002E-2</v>
      </c>
      <c r="O28" s="8">
        <v>562</v>
      </c>
    </row>
    <row r="29" spans="1:15" x14ac:dyDescent="0.2">
      <c r="B29" s="6" t="s">
        <v>29</v>
      </c>
      <c r="C29" s="7">
        <v>4.7E-2</v>
      </c>
      <c r="D29" s="7">
        <v>4.8000000000000001E-2</v>
      </c>
      <c r="E29" s="7">
        <v>4.8000000000000001E-2</v>
      </c>
      <c r="F29" s="7">
        <v>5.0999999999999997E-2</v>
      </c>
      <c r="G29" s="7">
        <v>4.8000000000000001E-2</v>
      </c>
      <c r="H29" s="7">
        <v>4.8000000000000001E-2</v>
      </c>
      <c r="I29" s="7">
        <v>4.7E-2</v>
      </c>
      <c r="J29" s="7">
        <v>4.7E-2</v>
      </c>
      <c r="K29" s="7">
        <v>4.8000000000000001E-2</v>
      </c>
      <c r="L29" s="7">
        <v>4.8000000000000001E-2</v>
      </c>
      <c r="M29" s="7">
        <v>4.9000000000000002E-2</v>
      </c>
      <c r="N29" s="7">
        <v>4.9000000000000002E-2</v>
      </c>
      <c r="O29" s="8">
        <v>562</v>
      </c>
    </row>
    <row r="30" spans="1:15" x14ac:dyDescent="0.2">
      <c r="B30" s="6" t="s">
        <v>30</v>
      </c>
      <c r="C30" s="7">
        <v>4.8000000000000001E-2</v>
      </c>
      <c r="D30" s="7">
        <v>4.7E-2</v>
      </c>
      <c r="E30" s="7">
        <v>4.8000000000000001E-2</v>
      </c>
      <c r="F30" s="7">
        <v>4.9000000000000002E-2</v>
      </c>
      <c r="G30" s="7">
        <v>4.8000000000000001E-2</v>
      </c>
      <c r="H30" s="7">
        <v>4.7E-2</v>
      </c>
      <c r="I30" s="7">
        <v>4.8000000000000001E-2</v>
      </c>
      <c r="J30" s="7">
        <v>5.1999999999999998E-2</v>
      </c>
      <c r="K30" s="7">
        <v>4.8000000000000001E-2</v>
      </c>
      <c r="L30" s="7">
        <v>4.8000000000000001E-2</v>
      </c>
      <c r="M30" s="7">
        <v>4.9000000000000002E-2</v>
      </c>
      <c r="N30" s="7">
        <v>4.8000000000000001E-2</v>
      </c>
      <c r="O30" s="8">
        <v>562</v>
      </c>
    </row>
    <row r="31" spans="1:15" x14ac:dyDescent="0.2">
      <c r="B31" s="6" t="s">
        <v>31</v>
      </c>
      <c r="C31" s="7">
        <v>4.7E-2</v>
      </c>
      <c r="D31" s="7">
        <v>4.7E-2</v>
      </c>
      <c r="E31" s="7">
        <v>4.8000000000000001E-2</v>
      </c>
      <c r="F31" s="7">
        <v>4.8000000000000001E-2</v>
      </c>
      <c r="G31" s="7">
        <v>5.0999999999999997E-2</v>
      </c>
      <c r="H31" s="7">
        <v>4.7E-2</v>
      </c>
      <c r="I31" s="7">
        <v>4.8000000000000001E-2</v>
      </c>
      <c r="J31" s="7">
        <v>4.7E-2</v>
      </c>
      <c r="K31" s="7">
        <v>4.7E-2</v>
      </c>
      <c r="L31" s="7">
        <v>4.8000000000000001E-2</v>
      </c>
      <c r="M31" s="7">
        <v>4.7E-2</v>
      </c>
      <c r="N31" s="7">
        <v>4.8000000000000001E-2</v>
      </c>
      <c r="O31" s="8">
        <v>562</v>
      </c>
    </row>
    <row r="32" spans="1:15" x14ac:dyDescent="0.2">
      <c r="B32" s="6" t="s">
        <v>32</v>
      </c>
      <c r="C32" s="7">
        <v>4.8000000000000001E-2</v>
      </c>
      <c r="D32" s="7">
        <v>4.7E-2</v>
      </c>
      <c r="E32" s="7">
        <v>4.8000000000000001E-2</v>
      </c>
      <c r="F32" s="7">
        <v>5.0999999999999997E-2</v>
      </c>
      <c r="G32" s="7">
        <v>4.7E-2</v>
      </c>
      <c r="H32" s="7">
        <v>4.8000000000000001E-2</v>
      </c>
      <c r="I32" s="7">
        <v>0.05</v>
      </c>
      <c r="J32" s="7">
        <v>4.8000000000000001E-2</v>
      </c>
      <c r="K32" s="7">
        <v>4.9000000000000002E-2</v>
      </c>
      <c r="L32" s="7">
        <v>4.8000000000000001E-2</v>
      </c>
      <c r="M32" s="7">
        <v>4.8000000000000001E-2</v>
      </c>
      <c r="N32" s="7">
        <v>4.8000000000000001E-2</v>
      </c>
      <c r="O32" s="8">
        <v>562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workbookViewId="0">
      <selection activeCell="I36" sqref="I36"/>
    </sheetView>
  </sheetViews>
  <sheetFormatPr defaultRowHeight="12.75" x14ac:dyDescent="0.2"/>
  <cols>
    <col min="2" max="2" width="15.7109375" bestFit="1" customWidth="1"/>
  </cols>
  <sheetData>
    <row r="1" spans="1:27" ht="15" x14ac:dyDescent="0.25">
      <c r="A1" s="16" t="s">
        <v>53</v>
      </c>
    </row>
    <row r="2" spans="1:27" ht="13.5" thickBot="1" x14ac:dyDescent="0.25">
      <c r="A2" s="17" t="s">
        <v>33</v>
      </c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O2" s="17" t="s">
        <v>33</v>
      </c>
      <c r="P2" s="18">
        <v>1</v>
      </c>
      <c r="Q2" s="18">
        <v>2</v>
      </c>
      <c r="R2" s="18">
        <v>3</v>
      </c>
      <c r="S2" s="18">
        <v>4</v>
      </c>
      <c r="T2" s="18">
        <v>5</v>
      </c>
      <c r="U2" s="18">
        <v>6</v>
      </c>
      <c r="V2" s="18">
        <v>7</v>
      </c>
      <c r="W2" s="18">
        <v>8</v>
      </c>
      <c r="X2" s="18">
        <v>9</v>
      </c>
      <c r="Y2" s="18">
        <v>10</v>
      </c>
      <c r="Z2" s="18">
        <v>11</v>
      </c>
      <c r="AA2" s="18">
        <v>12</v>
      </c>
    </row>
    <row r="3" spans="1:27" x14ac:dyDescent="0.2">
      <c r="A3" s="17" t="s">
        <v>25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O3" s="17" t="s">
        <v>25</v>
      </c>
      <c r="P3" s="20"/>
      <c r="Q3" s="20"/>
      <c r="R3" s="20"/>
      <c r="S3" s="20"/>
      <c r="T3" s="20"/>
      <c r="U3" s="20"/>
      <c r="V3" s="20"/>
      <c r="W3" s="20"/>
      <c r="X3" s="20"/>
      <c r="Y3" s="75"/>
      <c r="Z3" s="75"/>
      <c r="AA3" s="78"/>
    </row>
    <row r="4" spans="1:27" x14ac:dyDescent="0.2">
      <c r="A4" s="17" t="s">
        <v>26</v>
      </c>
      <c r="B4" s="15">
        <v>1.218</v>
      </c>
      <c r="C4" s="11">
        <v>0.94399999999999995</v>
      </c>
      <c r="D4" s="10">
        <v>0.69599999999999995</v>
      </c>
      <c r="E4" s="21">
        <v>0.58399999999999996</v>
      </c>
      <c r="F4" s="19">
        <v>0.442</v>
      </c>
      <c r="G4" s="22">
        <v>0.311</v>
      </c>
      <c r="H4" s="23">
        <v>0.23</v>
      </c>
      <c r="I4" s="24">
        <v>0.13400000000000001</v>
      </c>
      <c r="J4" s="79"/>
      <c r="K4" s="79"/>
      <c r="L4" s="79"/>
      <c r="M4" s="79"/>
      <c r="O4" s="17" t="s">
        <v>26</v>
      </c>
      <c r="P4" s="25" t="s">
        <v>25</v>
      </c>
      <c r="Q4" s="25" t="s">
        <v>26</v>
      </c>
      <c r="R4" s="25" t="s">
        <v>27</v>
      </c>
      <c r="S4" s="25" t="s">
        <v>28</v>
      </c>
      <c r="T4" s="25" t="s">
        <v>29</v>
      </c>
      <c r="U4" s="25" t="s">
        <v>30</v>
      </c>
      <c r="V4" s="25" t="s">
        <v>31</v>
      </c>
      <c r="W4" s="25" t="s">
        <v>32</v>
      </c>
      <c r="X4" s="25" t="s">
        <v>34</v>
      </c>
      <c r="Y4" s="76"/>
      <c r="Z4" s="76"/>
      <c r="AA4" s="78"/>
    </row>
    <row r="5" spans="1:27" ht="13.5" thickBot="1" x14ac:dyDescent="0.25">
      <c r="A5" s="17" t="s">
        <v>27</v>
      </c>
      <c r="B5" s="15">
        <v>1.179</v>
      </c>
      <c r="C5" s="11">
        <v>0.91500000000000004</v>
      </c>
      <c r="D5" s="10">
        <v>0.69299999999999995</v>
      </c>
      <c r="E5" s="21">
        <v>0.57599999999999996</v>
      </c>
      <c r="F5" s="19">
        <v>0.44800000000000001</v>
      </c>
      <c r="G5" s="23">
        <v>0.28399999999999997</v>
      </c>
      <c r="H5" s="23">
        <v>0.22800000000000001</v>
      </c>
      <c r="I5" s="24">
        <v>0.13500000000000001</v>
      </c>
      <c r="J5" s="79"/>
      <c r="K5" s="79"/>
      <c r="L5" s="79"/>
      <c r="M5" s="79"/>
      <c r="O5" s="17" t="s">
        <v>27</v>
      </c>
      <c r="P5" s="25" t="s">
        <v>25</v>
      </c>
      <c r="Q5" s="25" t="s">
        <v>26</v>
      </c>
      <c r="R5" s="25" t="s">
        <v>27</v>
      </c>
      <c r="S5" s="25" t="s">
        <v>28</v>
      </c>
      <c r="T5" s="25" t="s">
        <v>29</v>
      </c>
      <c r="U5" s="25" t="s">
        <v>30</v>
      </c>
      <c r="V5" s="25" t="s">
        <v>31</v>
      </c>
      <c r="W5" s="25" t="s">
        <v>32</v>
      </c>
      <c r="X5" s="25" t="s">
        <v>34</v>
      </c>
      <c r="Y5" s="76"/>
      <c r="Z5" s="76"/>
      <c r="AA5" s="78"/>
    </row>
    <row r="6" spans="1:27" ht="13.5" thickBot="1" x14ac:dyDescent="0.25">
      <c r="A6" s="17" t="s">
        <v>28</v>
      </c>
      <c r="B6" s="68">
        <v>0.98399999999999999</v>
      </c>
      <c r="C6" s="69">
        <v>0.66300000000000003</v>
      </c>
      <c r="D6" s="70">
        <v>0.89</v>
      </c>
      <c r="E6" s="71">
        <v>1.0269999999999999</v>
      </c>
      <c r="F6" s="72">
        <v>0.71</v>
      </c>
      <c r="G6" s="73">
        <v>0.84</v>
      </c>
      <c r="H6" s="70">
        <v>0.92300000000000004</v>
      </c>
      <c r="I6" s="79"/>
      <c r="J6" s="79"/>
      <c r="K6" s="79"/>
      <c r="L6" s="79"/>
      <c r="M6" s="79"/>
      <c r="O6" s="17" t="s">
        <v>28</v>
      </c>
      <c r="P6" s="26" t="s">
        <v>46</v>
      </c>
      <c r="Q6" s="27" t="s">
        <v>47</v>
      </c>
      <c r="R6" s="26" t="s">
        <v>48</v>
      </c>
      <c r="S6" s="27" t="s">
        <v>49</v>
      </c>
      <c r="T6" s="27" t="s">
        <v>50</v>
      </c>
      <c r="U6" s="27" t="s">
        <v>51</v>
      </c>
      <c r="V6" s="27" t="s">
        <v>52</v>
      </c>
      <c r="Y6" s="75"/>
      <c r="Z6" s="75"/>
      <c r="AA6" s="78"/>
    </row>
    <row r="7" spans="1:27" ht="13.5" thickBot="1" x14ac:dyDescent="0.25">
      <c r="A7" s="17" t="s">
        <v>29</v>
      </c>
      <c r="B7" s="68">
        <v>0.94</v>
      </c>
      <c r="C7" s="73">
        <v>0.77100000000000002</v>
      </c>
      <c r="D7" s="74">
        <v>1.1679999999999999</v>
      </c>
      <c r="E7" s="70">
        <v>0.92</v>
      </c>
      <c r="F7" s="73">
        <v>0.84299999999999997</v>
      </c>
      <c r="G7" s="71">
        <v>1.0249999999999999</v>
      </c>
      <c r="H7" s="68">
        <v>0.95899999999999996</v>
      </c>
      <c r="I7" s="79"/>
      <c r="J7" s="79"/>
      <c r="K7" s="79"/>
      <c r="L7" s="79"/>
      <c r="M7" s="79"/>
      <c r="O7" s="17" t="s">
        <v>29</v>
      </c>
      <c r="P7" s="26" t="s">
        <v>46</v>
      </c>
      <c r="Q7" s="27" t="s">
        <v>47</v>
      </c>
      <c r="R7" s="26" t="s">
        <v>48</v>
      </c>
      <c r="S7" s="27" t="s">
        <v>49</v>
      </c>
      <c r="T7" s="27" t="s">
        <v>50</v>
      </c>
      <c r="U7" s="27" t="s">
        <v>51</v>
      </c>
      <c r="V7" s="27" t="s">
        <v>52</v>
      </c>
      <c r="Y7" s="76"/>
      <c r="Z7" s="76"/>
      <c r="AA7" s="78"/>
    </row>
    <row r="8" spans="1:27" ht="13.5" thickBot="1" x14ac:dyDescent="0.25">
      <c r="A8" s="17" t="s">
        <v>30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O8" s="17" t="s">
        <v>30</v>
      </c>
      <c r="P8" s="75"/>
      <c r="Q8" s="76"/>
      <c r="R8" s="76"/>
      <c r="S8" s="75"/>
      <c r="T8" s="76"/>
      <c r="U8" s="76"/>
      <c r="V8" s="76"/>
      <c r="W8" s="76"/>
      <c r="X8" s="77"/>
      <c r="Y8" s="76"/>
      <c r="Z8" s="76"/>
      <c r="AA8" s="78"/>
    </row>
    <row r="9" spans="1:27" x14ac:dyDescent="0.2">
      <c r="A9" s="17" t="s">
        <v>31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O9" s="17" t="s">
        <v>31</v>
      </c>
      <c r="P9" s="75"/>
      <c r="Q9" s="76"/>
      <c r="R9" s="76"/>
      <c r="S9" s="75"/>
      <c r="T9" s="76"/>
      <c r="U9" s="76"/>
      <c r="V9" s="76"/>
      <c r="W9" s="76"/>
      <c r="X9" s="77"/>
      <c r="Y9" s="76"/>
      <c r="Z9" s="76"/>
      <c r="AA9" s="78"/>
    </row>
    <row r="10" spans="1:27" x14ac:dyDescent="0.2">
      <c r="A10" s="17" t="s">
        <v>32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O10" s="17" t="s">
        <v>32</v>
      </c>
      <c r="P10" s="78"/>
      <c r="Q10" s="78"/>
      <c r="R10" s="78"/>
      <c r="S10" s="78"/>
      <c r="T10" s="78"/>
      <c r="U10" s="78"/>
      <c r="V10" s="78"/>
      <c r="W10" s="78"/>
      <c r="X10" s="78"/>
      <c r="Y10" s="76"/>
      <c r="Z10" s="76"/>
      <c r="AA10" s="78"/>
    </row>
    <row r="11" spans="1:27" x14ac:dyDescent="0.2">
      <c r="A11" s="28" t="s">
        <v>35</v>
      </c>
    </row>
    <row r="12" spans="1:27" x14ac:dyDescent="0.2">
      <c r="P12" s="27" t="s">
        <v>54</v>
      </c>
      <c r="Q12" t="s">
        <v>36</v>
      </c>
    </row>
    <row r="13" spans="1:27" x14ac:dyDescent="0.2">
      <c r="A13" s="29"/>
    </row>
    <row r="14" spans="1:27" x14ac:dyDescent="0.2">
      <c r="A14" s="30" t="s">
        <v>37</v>
      </c>
      <c r="B14" s="7" t="s">
        <v>25</v>
      </c>
      <c r="C14" s="7" t="s">
        <v>26</v>
      </c>
      <c r="D14" s="7" t="s">
        <v>27</v>
      </c>
      <c r="E14" s="7" t="s">
        <v>28</v>
      </c>
      <c r="F14" s="7" t="s">
        <v>29</v>
      </c>
      <c r="G14" s="7" t="s">
        <v>30</v>
      </c>
      <c r="H14" s="7" t="s">
        <v>31</v>
      </c>
      <c r="I14" s="7" t="s">
        <v>32</v>
      </c>
      <c r="J14" s="7" t="s">
        <v>34</v>
      </c>
    </row>
    <row r="15" spans="1:27" x14ac:dyDescent="0.2">
      <c r="B15" s="31">
        <f>AVERAGE(B4:B5)</f>
        <v>1.1985000000000001</v>
      </c>
      <c r="C15" s="31">
        <f t="shared" ref="C15:J15" si="0">AVERAGE(C4:C5)</f>
        <v>0.92949999999999999</v>
      </c>
      <c r="D15" s="31">
        <f t="shared" si="0"/>
        <v>0.6944999999999999</v>
      </c>
      <c r="E15" s="31">
        <f t="shared" si="0"/>
        <v>0.57999999999999996</v>
      </c>
      <c r="F15" s="31">
        <f t="shared" si="0"/>
        <v>0.44500000000000001</v>
      </c>
      <c r="G15" s="31">
        <f t="shared" si="0"/>
        <v>0.29749999999999999</v>
      </c>
      <c r="H15" s="31">
        <f t="shared" si="0"/>
        <v>0.22900000000000001</v>
      </c>
      <c r="I15" s="31">
        <f t="shared" si="0"/>
        <v>0.13450000000000001</v>
      </c>
      <c r="J15" s="31" t="e">
        <f t="shared" si="0"/>
        <v>#DIV/0!</v>
      </c>
    </row>
    <row r="19" spans="1:11" x14ac:dyDescent="0.2">
      <c r="A19" s="30" t="s">
        <v>37</v>
      </c>
      <c r="B19" s="32">
        <v>0</v>
      </c>
      <c r="C19" s="33">
        <v>25</v>
      </c>
      <c r="D19" s="7">
        <v>125</v>
      </c>
      <c r="E19" s="7">
        <v>250</v>
      </c>
      <c r="F19" s="7">
        <v>500</v>
      </c>
      <c r="G19" s="7">
        <v>750</v>
      </c>
      <c r="H19" s="7">
        <v>1000</v>
      </c>
      <c r="I19" s="7">
        <v>1500</v>
      </c>
      <c r="J19" s="7">
        <v>2000</v>
      </c>
    </row>
    <row r="20" spans="1:11" x14ac:dyDescent="0.2">
      <c r="B20" s="31" t="e">
        <f>J15</f>
        <v>#DIV/0!</v>
      </c>
      <c r="C20" s="31">
        <f>I15</f>
        <v>0.13450000000000001</v>
      </c>
      <c r="D20" s="31">
        <f>H15</f>
        <v>0.22900000000000001</v>
      </c>
      <c r="E20">
        <f>G15</f>
        <v>0.29749999999999999</v>
      </c>
      <c r="F20">
        <f>F15</f>
        <v>0.44500000000000001</v>
      </c>
      <c r="G20">
        <f>E15</f>
        <v>0.57999999999999996</v>
      </c>
      <c r="H20">
        <f>D15</f>
        <v>0.6944999999999999</v>
      </c>
      <c r="I20">
        <f>C15</f>
        <v>0.92949999999999999</v>
      </c>
      <c r="J20" s="31">
        <f>B15</f>
        <v>1.1985000000000001</v>
      </c>
    </row>
    <row r="22" spans="1:11" ht="13.5" thickBot="1" x14ac:dyDescent="0.25"/>
    <row r="23" spans="1:11" ht="39" thickBot="1" x14ac:dyDescent="0.25">
      <c r="C23" s="34" t="s">
        <v>38</v>
      </c>
      <c r="D23" s="35" t="s">
        <v>39</v>
      </c>
      <c r="E23" s="35" t="s">
        <v>40</v>
      </c>
      <c r="F23" s="35" t="s">
        <v>41</v>
      </c>
      <c r="G23" s="36" t="s">
        <v>42</v>
      </c>
      <c r="H23" s="37" t="s">
        <v>43</v>
      </c>
      <c r="I23" s="38" t="s">
        <v>44</v>
      </c>
      <c r="K23" s="39"/>
    </row>
    <row r="24" spans="1:11" ht="15" x14ac:dyDescent="0.25">
      <c r="A24" s="40"/>
      <c r="B24" s="41" t="s">
        <v>46</v>
      </c>
      <c r="C24" s="42">
        <f>AVERAGE(B6:B7)</f>
        <v>0.96199999999999997</v>
      </c>
      <c r="D24" s="43">
        <f>(C24-0.1518)/0.0005</f>
        <v>1620.4</v>
      </c>
      <c r="E24" s="43">
        <f>D24/1000</f>
        <v>1.6204000000000001</v>
      </c>
      <c r="F24" s="44">
        <f>E24*2</f>
        <v>3.2408000000000001</v>
      </c>
      <c r="G24" s="43">
        <f>10/F24</f>
        <v>3.085657862256233</v>
      </c>
      <c r="H24" s="45">
        <f>G24*2</f>
        <v>6.1713157245124659</v>
      </c>
      <c r="I24" s="80">
        <f>10-H24</f>
        <v>3.8286842754875341</v>
      </c>
      <c r="J24" s="51" t="s">
        <v>45</v>
      </c>
      <c r="K24" s="46"/>
    </row>
    <row r="25" spans="1:11" ht="15" x14ac:dyDescent="0.25">
      <c r="A25" s="40"/>
      <c r="B25" s="47" t="s">
        <v>47</v>
      </c>
      <c r="C25" s="48">
        <f>AVERAGE(C6:C7)</f>
        <v>0.71700000000000008</v>
      </c>
      <c r="D25" s="49">
        <f>(C25-0.1518)/0.0005</f>
        <v>1130.4000000000003</v>
      </c>
      <c r="E25" s="49">
        <f t="shared" ref="E25:E30" si="1">D25/1000</f>
        <v>1.1304000000000003</v>
      </c>
      <c r="F25" s="50">
        <f t="shared" ref="F25:F30" si="2">E25*2</f>
        <v>2.2608000000000006</v>
      </c>
      <c r="G25" s="49">
        <f t="shared" ref="G25:G30" si="3">10/F25</f>
        <v>4.4232130219391355</v>
      </c>
      <c r="H25" s="51">
        <f t="shared" ref="H25:H30" si="4">G25*2</f>
        <v>8.8464260438782709</v>
      </c>
      <c r="I25" s="81">
        <f t="shared" ref="I25:I30" si="5">10-H25</f>
        <v>1.1535739561217291</v>
      </c>
      <c r="J25" s="51" t="s">
        <v>45</v>
      </c>
      <c r="K25" s="46"/>
    </row>
    <row r="26" spans="1:11" ht="15" x14ac:dyDescent="0.25">
      <c r="A26" s="40"/>
      <c r="B26" s="47" t="s">
        <v>48</v>
      </c>
      <c r="C26" s="48">
        <f>AVERAGE(D6:D7)</f>
        <v>1.0289999999999999</v>
      </c>
      <c r="D26" s="49">
        <f t="shared" ref="D25:D30" si="6">(C26-0.1518)/0.0005</f>
        <v>1754.3999999999999</v>
      </c>
      <c r="E26" s="49">
        <f t="shared" si="1"/>
        <v>1.7544</v>
      </c>
      <c r="F26" s="50">
        <f t="shared" si="2"/>
        <v>3.5087999999999999</v>
      </c>
      <c r="G26" s="49">
        <f t="shared" si="3"/>
        <v>2.8499772001823986</v>
      </c>
      <c r="H26" s="51">
        <f t="shared" si="4"/>
        <v>5.6999544003647973</v>
      </c>
      <c r="I26" s="81">
        <f t="shared" si="5"/>
        <v>4.3000455996352027</v>
      </c>
      <c r="J26" s="51" t="s">
        <v>45</v>
      </c>
      <c r="K26" s="46"/>
    </row>
    <row r="27" spans="1:11" ht="15" x14ac:dyDescent="0.25">
      <c r="A27" s="40"/>
      <c r="B27" s="47" t="s">
        <v>49</v>
      </c>
      <c r="C27" s="48">
        <f>AVERAGE(E6:E7)</f>
        <v>0.97350000000000003</v>
      </c>
      <c r="D27" s="49">
        <f t="shared" si="6"/>
        <v>1643.4</v>
      </c>
      <c r="E27" s="49">
        <f t="shared" si="1"/>
        <v>1.6434000000000002</v>
      </c>
      <c r="F27" s="50">
        <f t="shared" si="2"/>
        <v>3.2868000000000004</v>
      </c>
      <c r="G27" s="49">
        <f t="shared" si="3"/>
        <v>3.0424729219909938</v>
      </c>
      <c r="H27" s="51">
        <f t="shared" si="4"/>
        <v>6.0849458439819877</v>
      </c>
      <c r="I27" s="81">
        <f t="shared" si="5"/>
        <v>3.9150541560180123</v>
      </c>
      <c r="J27" s="51" t="s">
        <v>45</v>
      </c>
      <c r="K27" s="46"/>
    </row>
    <row r="28" spans="1:11" ht="15" x14ac:dyDescent="0.25">
      <c r="A28" s="40"/>
      <c r="B28" s="47" t="s">
        <v>50</v>
      </c>
      <c r="C28" s="48">
        <f>AVERAGE(F6:F7)</f>
        <v>0.77649999999999997</v>
      </c>
      <c r="D28" s="49">
        <f t="shared" si="6"/>
        <v>1249.4000000000001</v>
      </c>
      <c r="E28" s="49">
        <f t="shared" si="1"/>
        <v>1.2494000000000001</v>
      </c>
      <c r="F28" s="50">
        <f t="shared" si="2"/>
        <v>2.4988000000000001</v>
      </c>
      <c r="G28" s="49">
        <f t="shared" si="3"/>
        <v>4.0019209220425802</v>
      </c>
      <c r="H28" s="51">
        <f t="shared" si="4"/>
        <v>8.0038418440851604</v>
      </c>
      <c r="I28" s="81">
        <f t="shared" si="5"/>
        <v>1.9961581559148396</v>
      </c>
      <c r="J28" s="51" t="s">
        <v>45</v>
      </c>
      <c r="K28" s="46"/>
    </row>
    <row r="29" spans="1:11" ht="15" x14ac:dyDescent="0.25">
      <c r="A29" s="52"/>
      <c r="B29" s="47" t="s">
        <v>51</v>
      </c>
      <c r="C29" s="48">
        <f>AVERAGE(G6:G7)</f>
        <v>0.93249999999999988</v>
      </c>
      <c r="D29" s="49">
        <f t="shared" si="6"/>
        <v>1561.3999999999999</v>
      </c>
      <c r="E29" s="49">
        <f t="shared" si="1"/>
        <v>1.5613999999999999</v>
      </c>
      <c r="F29" s="50">
        <f t="shared" si="2"/>
        <v>3.1227999999999998</v>
      </c>
      <c r="G29" s="49">
        <f t="shared" si="3"/>
        <v>3.2022543870885105</v>
      </c>
      <c r="H29" s="51">
        <f t="shared" si="4"/>
        <v>6.404508774177021</v>
      </c>
      <c r="I29" s="81">
        <f t="shared" si="5"/>
        <v>3.595491225822979</v>
      </c>
      <c r="J29" s="51" t="s">
        <v>45</v>
      </c>
      <c r="K29" s="51"/>
    </row>
    <row r="30" spans="1:11" ht="15.75" thickBot="1" x14ac:dyDescent="0.3">
      <c r="A30" s="52"/>
      <c r="B30" s="53" t="s">
        <v>52</v>
      </c>
      <c r="C30" s="54">
        <f>AVERAGE(H6:H7)</f>
        <v>0.94100000000000006</v>
      </c>
      <c r="D30" s="55">
        <f>(C30-0.1518)/0.0005</f>
        <v>1578.4000000000003</v>
      </c>
      <c r="E30" s="55">
        <f t="shared" si="1"/>
        <v>1.5784000000000002</v>
      </c>
      <c r="F30" s="56">
        <f t="shared" si="2"/>
        <v>3.1568000000000005</v>
      </c>
      <c r="G30" s="55">
        <f t="shared" si="3"/>
        <v>3.1677648251393813</v>
      </c>
      <c r="H30" s="57">
        <f t="shared" si="4"/>
        <v>6.3355296502787626</v>
      </c>
      <c r="I30" s="82">
        <f t="shared" si="5"/>
        <v>3.6644703497212374</v>
      </c>
      <c r="J30" s="51" t="s">
        <v>45</v>
      </c>
    </row>
    <row r="31" spans="1:11" ht="15" x14ac:dyDescent="0.25">
      <c r="A31" s="51"/>
      <c r="B31" s="51"/>
      <c r="C31" s="48"/>
      <c r="D31" s="49"/>
      <c r="E31" s="49"/>
      <c r="F31" s="50"/>
      <c r="G31" s="49"/>
      <c r="H31" s="51"/>
      <c r="I31" s="49"/>
      <c r="J31" s="51"/>
    </row>
    <row r="32" spans="1:11" s="58" customFormat="1" ht="15" x14ac:dyDescent="0.25">
      <c r="A32" s="64"/>
      <c r="B32" s="59"/>
      <c r="C32" s="65"/>
      <c r="D32" s="66"/>
      <c r="E32" s="66"/>
      <c r="F32" s="67"/>
      <c r="G32" s="66"/>
      <c r="I32" s="66"/>
    </row>
    <row r="33" spans="1:10" s="58" customFormat="1" ht="15" x14ac:dyDescent="0.25">
      <c r="A33" s="64"/>
      <c r="B33" s="59"/>
      <c r="C33" s="65"/>
      <c r="D33" s="66"/>
      <c r="E33" s="66"/>
      <c r="F33" s="67"/>
      <c r="G33" s="66"/>
      <c r="I33" s="66"/>
    </row>
    <row r="34" spans="1:10" s="58" customFormat="1" ht="15" x14ac:dyDescent="0.25">
      <c r="A34" s="64"/>
      <c r="B34" s="59"/>
      <c r="C34" s="65"/>
      <c r="D34" s="66"/>
      <c r="E34" s="66"/>
      <c r="F34" s="67"/>
      <c r="G34" s="66"/>
      <c r="I34" s="66"/>
    </row>
    <row r="35" spans="1:10" s="58" customFormat="1" ht="15" x14ac:dyDescent="0.25">
      <c r="A35" s="64"/>
      <c r="B35" s="59"/>
      <c r="C35" s="65"/>
      <c r="D35" s="66"/>
      <c r="E35" s="66"/>
      <c r="F35" s="67"/>
      <c r="G35" s="66"/>
      <c r="I35" s="66"/>
    </row>
    <row r="36" spans="1:10" s="58" customFormat="1" ht="15" x14ac:dyDescent="0.25">
      <c r="A36" s="64"/>
      <c r="B36" s="59"/>
      <c r="C36" s="65"/>
      <c r="D36" s="66"/>
      <c r="E36" s="66"/>
      <c r="F36" s="67"/>
      <c r="G36" s="66"/>
      <c r="I36" s="66"/>
    </row>
    <row r="37" spans="1:10" s="58" customFormat="1" ht="15" x14ac:dyDescent="0.25">
      <c r="A37" s="59"/>
      <c r="B37" s="59"/>
      <c r="C37" s="65"/>
      <c r="D37" s="66"/>
      <c r="E37" s="66"/>
      <c r="F37" s="67"/>
      <c r="G37" s="66"/>
      <c r="I37" s="66"/>
    </row>
    <row r="38" spans="1:10" s="58" customFormat="1" ht="15" x14ac:dyDescent="0.25">
      <c r="A38" s="59"/>
      <c r="B38" s="59"/>
      <c r="C38" s="65"/>
      <c r="D38" s="66"/>
      <c r="E38" s="66"/>
      <c r="F38" s="67"/>
      <c r="G38" s="66"/>
      <c r="I38" s="66"/>
    </row>
    <row r="39" spans="1:10" s="58" customFormat="1" ht="15" x14ac:dyDescent="0.25">
      <c r="B39" s="59"/>
      <c r="C39" s="65"/>
      <c r="D39" s="66"/>
      <c r="E39" s="66"/>
      <c r="F39" s="67"/>
      <c r="G39" s="66"/>
      <c r="I39" s="66"/>
    </row>
    <row r="40" spans="1:10" s="58" customFormat="1" ht="15" x14ac:dyDescent="0.25">
      <c r="A40" s="64"/>
      <c r="B40" s="59"/>
      <c r="C40" s="65"/>
      <c r="D40" s="66"/>
      <c r="E40" s="66"/>
      <c r="F40" s="67"/>
      <c r="G40" s="66"/>
      <c r="I40" s="66"/>
    </row>
    <row r="41" spans="1:10" s="58" customFormat="1" ht="15" x14ac:dyDescent="0.25">
      <c r="A41" s="64"/>
      <c r="B41" s="59"/>
      <c r="C41" s="65"/>
      <c r="D41" s="66"/>
      <c r="E41" s="66"/>
      <c r="F41" s="67"/>
      <c r="G41" s="66"/>
      <c r="I41" s="66"/>
    </row>
    <row r="42" spans="1:10" s="58" customFormat="1" ht="15" x14ac:dyDescent="0.25">
      <c r="A42" s="64"/>
      <c r="B42" s="59"/>
      <c r="C42" s="65"/>
      <c r="D42" s="66"/>
      <c r="E42" s="66"/>
      <c r="F42" s="67"/>
      <c r="G42" s="66"/>
      <c r="I42" s="66"/>
    </row>
    <row r="43" spans="1:10" s="58" customFormat="1" ht="15" x14ac:dyDescent="0.25">
      <c r="A43" s="64"/>
      <c r="B43" s="59"/>
      <c r="C43" s="65"/>
      <c r="D43" s="66"/>
      <c r="E43" s="66"/>
      <c r="F43" s="67"/>
      <c r="G43" s="66"/>
      <c r="I43" s="66"/>
    </row>
    <row r="44" spans="1:10" s="58" customFormat="1" ht="15" x14ac:dyDescent="0.25">
      <c r="A44" s="64"/>
      <c r="B44" s="59"/>
      <c r="C44" s="65"/>
      <c r="D44" s="66"/>
      <c r="E44" s="66"/>
      <c r="F44" s="67"/>
      <c r="G44" s="66"/>
      <c r="I44" s="66"/>
    </row>
    <row r="45" spans="1:10" s="58" customFormat="1" ht="15" x14ac:dyDescent="0.25">
      <c r="A45" s="59"/>
      <c r="B45" s="59"/>
      <c r="C45" s="65"/>
      <c r="D45" s="66"/>
      <c r="E45" s="66"/>
      <c r="F45" s="67"/>
      <c r="G45" s="66"/>
      <c r="I45" s="66"/>
    </row>
    <row r="46" spans="1:10" s="58" customFormat="1" ht="15" x14ac:dyDescent="0.25">
      <c r="A46" s="59"/>
      <c r="B46" s="59"/>
      <c r="C46" s="65"/>
      <c r="D46" s="66"/>
      <c r="E46" s="66"/>
      <c r="F46" s="67"/>
      <c r="G46" s="66"/>
      <c r="I46" s="66"/>
    </row>
    <row r="47" spans="1:10" s="58" customFormat="1" ht="15" x14ac:dyDescent="0.25">
      <c r="B47" s="59"/>
      <c r="C47" s="65"/>
      <c r="D47" s="66"/>
      <c r="E47" s="66"/>
      <c r="F47" s="67"/>
      <c r="G47" s="66"/>
      <c r="I47" s="66"/>
    </row>
    <row r="48" spans="1:10" x14ac:dyDescent="0.2">
      <c r="A48" s="58"/>
      <c r="B48" s="59"/>
      <c r="C48" s="58"/>
      <c r="D48" s="58"/>
      <c r="E48" s="58"/>
      <c r="F48" s="58"/>
      <c r="G48" s="58"/>
      <c r="H48" s="58"/>
      <c r="I48" s="58"/>
      <c r="J48" s="58"/>
    </row>
    <row r="49" spans="1:10" x14ac:dyDescent="0.2">
      <c r="A49" s="58"/>
      <c r="B49" s="58"/>
      <c r="C49" s="60"/>
      <c r="D49" s="61"/>
      <c r="E49" s="61"/>
      <c r="F49" s="61"/>
      <c r="G49" s="62"/>
      <c r="H49" s="63"/>
      <c r="I49" s="58"/>
      <c r="J49" s="58"/>
    </row>
    <row r="50" spans="1:10" ht="15" x14ac:dyDescent="0.25">
      <c r="A50" s="64"/>
      <c r="B50" s="59"/>
      <c r="C50" s="65"/>
      <c r="D50" s="66"/>
      <c r="E50" s="66"/>
      <c r="F50" s="67"/>
      <c r="G50" s="66"/>
      <c r="H50" s="66"/>
      <c r="I50" s="58"/>
      <c r="J50" s="58"/>
    </row>
    <row r="51" spans="1:10" x14ac:dyDescent="0.2">
      <c r="A51" s="58"/>
      <c r="B51" s="58"/>
      <c r="C51" s="58"/>
      <c r="D51" s="58"/>
      <c r="E51" s="58"/>
      <c r="F51" s="58"/>
      <c r="G51" s="58"/>
      <c r="H51" s="58"/>
      <c r="I51" s="58"/>
      <c r="J51" s="58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I12" sqref="I12"/>
    </sheetView>
  </sheetViews>
  <sheetFormatPr defaultRowHeight="12.75" x14ac:dyDescent="0.2"/>
  <cols>
    <col min="1" max="1" width="16.85546875" customWidth="1"/>
    <col min="9" max="9" width="6.5703125" customWidth="1"/>
  </cols>
  <sheetData>
    <row r="1" spans="1:9" ht="39" thickBot="1" x14ac:dyDescent="0.25">
      <c r="B1" s="34" t="s">
        <v>38</v>
      </c>
      <c r="C1" s="35" t="s">
        <v>39</v>
      </c>
      <c r="D1" s="35" t="s">
        <v>40</v>
      </c>
      <c r="E1" s="35" t="s">
        <v>41</v>
      </c>
      <c r="F1" s="36" t="s">
        <v>42</v>
      </c>
      <c r="G1" s="37" t="s">
        <v>43</v>
      </c>
      <c r="H1" s="38" t="s">
        <v>44</v>
      </c>
    </row>
    <row r="2" spans="1:9" ht="15" x14ac:dyDescent="0.25">
      <c r="A2" s="41" t="s">
        <v>46</v>
      </c>
      <c r="B2" s="42">
        <v>0.96199999999999997</v>
      </c>
      <c r="C2" s="43">
        <v>1620.4</v>
      </c>
      <c r="D2" s="43">
        <v>1.6204000000000001</v>
      </c>
      <c r="E2" s="44">
        <v>3.2408000000000001</v>
      </c>
      <c r="F2" s="43">
        <v>3.085657862256233</v>
      </c>
      <c r="G2" s="83">
        <f>F2</f>
        <v>3.085657862256233</v>
      </c>
      <c r="H2" s="80">
        <f>10-G2</f>
        <v>6.914342137743767</v>
      </c>
      <c r="I2" s="51" t="s">
        <v>45</v>
      </c>
    </row>
    <row r="3" spans="1:9" ht="15" x14ac:dyDescent="0.25">
      <c r="A3" s="47" t="s">
        <v>47</v>
      </c>
      <c r="B3" s="48">
        <v>0.71700000000000008</v>
      </c>
      <c r="C3" s="49">
        <v>1130.4000000000003</v>
      </c>
      <c r="D3" s="49">
        <v>1.1304000000000003</v>
      </c>
      <c r="E3" s="50">
        <v>2.2608000000000006</v>
      </c>
      <c r="F3" s="49">
        <v>4.4232130219391355</v>
      </c>
      <c r="G3" s="51">
        <f>F3*2</f>
        <v>8.8464260438782709</v>
      </c>
      <c r="H3" s="81">
        <f t="shared" ref="H3:H8" si="0">10-G3</f>
        <v>1.1535739561217291</v>
      </c>
      <c r="I3" s="51" t="s">
        <v>45</v>
      </c>
    </row>
    <row r="4" spans="1:9" ht="15" x14ac:dyDescent="0.25">
      <c r="A4" s="47" t="s">
        <v>48</v>
      </c>
      <c r="B4" s="48">
        <v>1.0289999999999999</v>
      </c>
      <c r="C4" s="49">
        <v>1754.3999999999999</v>
      </c>
      <c r="D4" s="49">
        <v>1.7544</v>
      </c>
      <c r="E4" s="50">
        <v>3.5087999999999999</v>
      </c>
      <c r="F4" s="49">
        <v>2.8499772001823986</v>
      </c>
      <c r="G4" s="84">
        <f>F4</f>
        <v>2.8499772001823986</v>
      </c>
      <c r="H4" s="81">
        <f t="shared" si="0"/>
        <v>7.1500227998176014</v>
      </c>
      <c r="I4" s="51" t="s">
        <v>45</v>
      </c>
    </row>
    <row r="5" spans="1:9" ht="15" x14ac:dyDescent="0.25">
      <c r="A5" s="47" t="s">
        <v>49</v>
      </c>
      <c r="B5" s="48">
        <v>0.97350000000000003</v>
      </c>
      <c r="C5" s="49">
        <v>1643.4</v>
      </c>
      <c r="D5" s="49">
        <v>1.6434000000000002</v>
      </c>
      <c r="E5" s="50">
        <v>3.2868000000000004</v>
      </c>
      <c r="F5" s="49">
        <v>3.0424729219909938</v>
      </c>
      <c r="G5" s="51">
        <f>F5*2</f>
        <v>6.0849458439819877</v>
      </c>
      <c r="H5" s="81">
        <f t="shared" si="0"/>
        <v>3.9150541560180123</v>
      </c>
      <c r="I5" s="51" t="s">
        <v>45</v>
      </c>
    </row>
    <row r="6" spans="1:9" ht="15" x14ac:dyDescent="0.25">
      <c r="A6" s="47" t="s">
        <v>50</v>
      </c>
      <c r="B6" s="48">
        <v>0.77649999999999997</v>
      </c>
      <c r="C6" s="49">
        <v>1249.4000000000001</v>
      </c>
      <c r="D6" s="49">
        <v>1.2494000000000001</v>
      </c>
      <c r="E6" s="50">
        <v>2.4988000000000001</v>
      </c>
      <c r="F6" s="49">
        <v>4.0019209220425802</v>
      </c>
      <c r="G6" s="51">
        <f>F6*2</f>
        <v>8.0038418440851604</v>
      </c>
      <c r="H6" s="81">
        <f t="shared" si="0"/>
        <v>1.9961581559148396</v>
      </c>
      <c r="I6" s="51" t="s">
        <v>45</v>
      </c>
    </row>
    <row r="7" spans="1:9" ht="15" x14ac:dyDescent="0.25">
      <c r="A7" s="47" t="s">
        <v>51</v>
      </c>
      <c r="B7" s="48">
        <v>0.93249999999999988</v>
      </c>
      <c r="C7" s="49">
        <v>1561.3999999999999</v>
      </c>
      <c r="D7" s="49">
        <v>1.5613999999999999</v>
      </c>
      <c r="E7" s="50">
        <v>3.1227999999999998</v>
      </c>
      <c r="F7" s="49">
        <v>3.2022543870885105</v>
      </c>
      <c r="G7" s="51">
        <f>F7*2</f>
        <v>6.404508774177021</v>
      </c>
      <c r="H7" s="81">
        <f t="shared" si="0"/>
        <v>3.595491225822979</v>
      </c>
      <c r="I7" s="51" t="s">
        <v>45</v>
      </c>
    </row>
    <row r="8" spans="1:9" ht="15.75" thickBot="1" x14ac:dyDescent="0.3">
      <c r="A8" s="53" t="s">
        <v>52</v>
      </c>
      <c r="B8" s="54">
        <v>0.94100000000000006</v>
      </c>
      <c r="C8" s="55">
        <v>1578.4000000000003</v>
      </c>
      <c r="D8" s="55">
        <v>1.5784000000000002</v>
      </c>
      <c r="E8" s="56">
        <v>3.1568000000000005</v>
      </c>
      <c r="F8" s="55">
        <v>3.1677648251393813</v>
      </c>
      <c r="G8" s="57">
        <f>F8*2</f>
        <v>6.3355296502787626</v>
      </c>
      <c r="H8" s="82">
        <f t="shared" si="0"/>
        <v>3.6644703497212374</v>
      </c>
      <c r="I8" s="51" t="s">
        <v>45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Plate 3 - Sheet1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BioTek</dc:creator>
  <cp:lastModifiedBy>Jennifer MODAMIO CHAMARRO</cp:lastModifiedBy>
  <cp:lastPrinted>2021-01-28T13:32:08Z</cp:lastPrinted>
  <dcterms:created xsi:type="dcterms:W3CDTF">2011-01-18T20:51:17Z</dcterms:created>
  <dcterms:modified xsi:type="dcterms:W3CDTF">2021-01-28T13:32:51Z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oMacroName">
    <vt:lpwstr>None</vt:lpwstr>
  </property>
  <property fmtid="{D5CDD505-2E9C-101B-9397-08002B2CF9AE}" pid="3" name="LastEdited">
    <vt:lpwstr>16.0</vt:lpwstr>
  </property>
</Properties>
</file>