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5"/>
  </bookViews>
  <sheets>
    <sheet name="oct4 sox 2" sheetId="1" r:id="rId1"/>
    <sheet name="nanog hk" sheetId="2" r:id="rId2"/>
    <sheet name="Sheet2" sheetId="3" r:id="rId3"/>
    <sheet name="gen - hk (wrong)" sheetId="4" r:id="rId4"/>
    <sheet name="hk - gen (correct)" sheetId="5" r:id="rId5"/>
    <sheet name="analysis all replicates " sheetId="8" r:id="rId6"/>
    <sheet name="Sheet5" sheetId="6" r:id="rId7"/>
    <sheet name="Sheet6" sheetId="7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5" i="8" l="1"/>
  <c r="P93" i="8"/>
  <c r="P90" i="8"/>
  <c r="P88" i="8"/>
  <c r="P85" i="8"/>
  <c r="P82" i="8"/>
  <c r="P79" i="8"/>
  <c r="P76" i="8"/>
  <c r="P73" i="8"/>
  <c r="P70" i="8"/>
  <c r="P67" i="8"/>
  <c r="P62" i="8"/>
  <c r="P59" i="8"/>
  <c r="P56" i="8"/>
  <c r="P53" i="8"/>
  <c r="P50" i="8"/>
  <c r="P47" i="8"/>
  <c r="P44" i="8"/>
  <c r="P20" i="8"/>
  <c r="P17" i="8"/>
  <c r="P14" i="8"/>
  <c r="P11" i="8"/>
  <c r="P8" i="8"/>
  <c r="P5" i="8"/>
  <c r="P2" i="8"/>
  <c r="F9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5" i="8"/>
  <c r="E90" i="8"/>
  <c r="E91" i="8"/>
  <c r="E92" i="8"/>
  <c r="E93" i="8"/>
  <c r="E94" i="8"/>
  <c r="E95" i="8"/>
  <c r="E96" i="8"/>
  <c r="E97" i="8"/>
  <c r="E89" i="8"/>
  <c r="E78" i="8"/>
  <c r="E79" i="8"/>
  <c r="E80" i="8"/>
  <c r="E81" i="8"/>
  <c r="E82" i="8"/>
  <c r="E83" i="8"/>
  <c r="E84" i="8"/>
  <c r="E85" i="8"/>
  <c r="E77" i="8"/>
  <c r="E66" i="8"/>
  <c r="E67" i="8"/>
  <c r="E68" i="8"/>
  <c r="E69" i="8"/>
  <c r="E70" i="8"/>
  <c r="E71" i="8"/>
  <c r="E72" i="8"/>
  <c r="E73" i="8"/>
  <c r="E65" i="8"/>
  <c r="E54" i="8"/>
  <c r="E55" i="8"/>
  <c r="E56" i="8"/>
  <c r="E57" i="8"/>
  <c r="E58" i="8"/>
  <c r="E59" i="8"/>
  <c r="E60" i="8"/>
  <c r="E61" i="8"/>
  <c r="E53" i="8"/>
  <c r="E42" i="8"/>
  <c r="E43" i="8"/>
  <c r="E44" i="8"/>
  <c r="E45" i="8"/>
  <c r="E46" i="8"/>
  <c r="E47" i="8"/>
  <c r="E48" i="8"/>
  <c r="E49" i="8"/>
  <c r="E41" i="8"/>
  <c r="E37" i="8"/>
  <c r="E30" i="8"/>
  <c r="F30" i="8" s="1"/>
  <c r="E31" i="8"/>
  <c r="F31" i="8" s="1"/>
  <c r="E32" i="8"/>
  <c r="F32" i="8" s="1"/>
  <c r="E33" i="8"/>
  <c r="F33" i="8" s="1"/>
  <c r="E34" i="8"/>
  <c r="F34" i="8" s="1"/>
  <c r="E35" i="8"/>
  <c r="F35" i="8" s="1"/>
  <c r="E36" i="8"/>
  <c r="F36" i="8" s="1"/>
  <c r="E29" i="8"/>
  <c r="E18" i="8"/>
  <c r="E19" i="8"/>
  <c r="E20" i="8"/>
  <c r="E21" i="8"/>
  <c r="E22" i="8"/>
  <c r="E23" i="8"/>
  <c r="E24" i="8"/>
  <c r="E25" i="8"/>
  <c r="E17" i="8"/>
  <c r="E13" i="8"/>
  <c r="E7" i="8"/>
  <c r="F7" i="8" s="1"/>
  <c r="E8" i="8"/>
  <c r="F8" i="8" s="1"/>
  <c r="E9" i="8"/>
  <c r="E10" i="8"/>
  <c r="F10" i="8" s="1"/>
  <c r="E11" i="8"/>
  <c r="F11" i="8" s="1"/>
  <c r="E12" i="8"/>
  <c r="F12" i="8" s="1"/>
  <c r="E5" i="8"/>
  <c r="D97" i="8"/>
  <c r="D96" i="8"/>
  <c r="D95" i="8"/>
  <c r="D94" i="8"/>
  <c r="D93" i="8"/>
  <c r="D92" i="8"/>
  <c r="D91" i="8"/>
  <c r="D90" i="8"/>
  <c r="D89" i="8"/>
  <c r="D85" i="8"/>
  <c r="D84" i="8"/>
  <c r="D83" i="8"/>
  <c r="D82" i="8"/>
  <c r="D81" i="8"/>
  <c r="D80" i="8"/>
  <c r="D79" i="8"/>
  <c r="D78" i="8"/>
  <c r="D77" i="8"/>
  <c r="D73" i="8"/>
  <c r="D72" i="8"/>
  <c r="D71" i="8"/>
  <c r="D70" i="8"/>
  <c r="D69" i="8"/>
  <c r="D68" i="8"/>
  <c r="D67" i="8"/>
  <c r="D66" i="8"/>
  <c r="D65" i="8"/>
  <c r="D61" i="8"/>
  <c r="D60" i="8"/>
  <c r="D59" i="8"/>
  <c r="D58" i="8"/>
  <c r="D57" i="8"/>
  <c r="D56" i="8"/>
  <c r="D55" i="8"/>
  <c r="D54" i="8"/>
  <c r="D53" i="8"/>
  <c r="D49" i="8"/>
  <c r="D48" i="8"/>
  <c r="D47" i="8"/>
  <c r="D46" i="8"/>
  <c r="D45" i="8"/>
  <c r="D44" i="8"/>
  <c r="D43" i="8"/>
  <c r="D42" i="8"/>
  <c r="D41" i="8"/>
  <c r="D37" i="8"/>
  <c r="D36" i="8"/>
  <c r="D35" i="8"/>
  <c r="D34" i="8"/>
  <c r="D33" i="8"/>
  <c r="D32" i="8"/>
  <c r="D31" i="8"/>
  <c r="D30" i="8"/>
  <c r="D29" i="8"/>
  <c r="D25" i="8"/>
  <c r="D24" i="8"/>
  <c r="D23" i="8"/>
  <c r="D22" i="8"/>
  <c r="D21" i="8"/>
  <c r="D20" i="8"/>
  <c r="D19" i="8"/>
  <c r="D18" i="8"/>
  <c r="D17" i="8"/>
  <c r="D7" i="8"/>
  <c r="D8" i="8"/>
  <c r="D9" i="8"/>
  <c r="D10" i="8"/>
  <c r="D11" i="8"/>
  <c r="D12" i="8"/>
  <c r="D13" i="8"/>
  <c r="D5" i="8"/>
  <c r="C97" i="8"/>
  <c r="C96" i="8"/>
  <c r="C94" i="8"/>
  <c r="C91" i="8"/>
  <c r="C95" i="8"/>
  <c r="C93" i="8"/>
  <c r="C92" i="8"/>
  <c r="C90" i="8"/>
  <c r="C89" i="8"/>
  <c r="C85" i="8"/>
  <c r="C84" i="8"/>
  <c r="C83" i="8"/>
  <c r="C82" i="8"/>
  <c r="C81" i="8"/>
  <c r="C80" i="8"/>
  <c r="C79" i="8"/>
  <c r="C78" i="8"/>
  <c r="C77" i="8"/>
  <c r="C73" i="8"/>
  <c r="C72" i="8"/>
  <c r="C71" i="8"/>
  <c r="C70" i="8"/>
  <c r="C69" i="8"/>
  <c r="C68" i="8"/>
  <c r="C67" i="8"/>
  <c r="C66" i="8"/>
  <c r="C65" i="8"/>
  <c r="C61" i="8"/>
  <c r="C60" i="8"/>
  <c r="C59" i="8"/>
  <c r="C58" i="8"/>
  <c r="C57" i="8"/>
  <c r="C56" i="8"/>
  <c r="C55" i="8"/>
  <c r="C54" i="8"/>
  <c r="C53" i="8"/>
  <c r="C49" i="8"/>
  <c r="C48" i="8"/>
  <c r="C47" i="8"/>
  <c r="C46" i="8"/>
  <c r="C45" i="8"/>
  <c r="C44" i="8"/>
  <c r="C43" i="8"/>
  <c r="C42" i="8"/>
  <c r="C41" i="8"/>
  <c r="C37" i="8"/>
  <c r="C36" i="8"/>
  <c r="C35" i="8"/>
  <c r="C34" i="8"/>
  <c r="C33" i="8"/>
  <c r="C32" i="8"/>
  <c r="C31" i="8"/>
  <c r="C30" i="8"/>
  <c r="C29" i="8"/>
  <c r="C25" i="8"/>
  <c r="C24" i="8"/>
  <c r="C23" i="8"/>
  <c r="C22" i="8"/>
  <c r="C21" i="8"/>
  <c r="C20" i="8"/>
  <c r="C19" i="8"/>
  <c r="C18" i="8"/>
  <c r="C17" i="8"/>
  <c r="C8" i="8"/>
  <c r="C9" i="8"/>
  <c r="C10" i="8"/>
  <c r="C13" i="8"/>
  <c r="C12" i="8"/>
  <c r="C11" i="8"/>
  <c r="C7" i="8"/>
  <c r="C6" i="8"/>
  <c r="E6" i="8" s="1"/>
  <c r="F6" i="8" s="1"/>
  <c r="C5" i="8"/>
  <c r="E4" i="5"/>
  <c r="H4" i="5"/>
  <c r="I4" i="5"/>
  <c r="F4" i="5"/>
  <c r="H4" i="4"/>
  <c r="F4" i="4"/>
  <c r="E4" i="4"/>
  <c r="H18" i="5"/>
  <c r="F18" i="5"/>
  <c r="E18" i="5"/>
  <c r="I18" i="5"/>
  <c r="D6" i="8" l="1"/>
  <c r="E5" i="4"/>
  <c r="H5" i="4"/>
  <c r="I34" i="5" l="1"/>
  <c r="I33" i="5"/>
  <c r="I32" i="5"/>
  <c r="I30" i="5"/>
  <c r="I29" i="5"/>
  <c r="I28" i="5"/>
  <c r="I26" i="5"/>
  <c r="I25" i="5"/>
  <c r="I24" i="5"/>
  <c r="I22" i="5"/>
  <c r="I21" i="5"/>
  <c r="I20" i="5"/>
  <c r="I17" i="5"/>
  <c r="I16" i="5"/>
  <c r="I14" i="5"/>
  <c r="I13" i="5"/>
  <c r="I12" i="5"/>
  <c r="I10" i="5"/>
  <c r="I9" i="5"/>
  <c r="I8" i="5"/>
  <c r="I6" i="5"/>
  <c r="I5" i="5"/>
  <c r="E34" i="5"/>
  <c r="E32" i="5"/>
  <c r="E33" i="5"/>
  <c r="F32" i="5"/>
  <c r="E30" i="5"/>
  <c r="E29" i="5"/>
  <c r="E28" i="5"/>
  <c r="E26" i="5"/>
  <c r="E25" i="5"/>
  <c r="H25" i="5" s="1"/>
  <c r="E24" i="5"/>
  <c r="E22" i="5"/>
  <c r="E21" i="5"/>
  <c r="H21" i="5" s="1"/>
  <c r="E20" i="5"/>
  <c r="E17" i="5"/>
  <c r="E16" i="5"/>
  <c r="H16" i="5" s="1"/>
  <c r="E14" i="5"/>
  <c r="E13" i="5"/>
  <c r="E12" i="5"/>
  <c r="E10" i="5"/>
  <c r="F10" i="5" s="1"/>
  <c r="E9" i="5"/>
  <c r="F9" i="5" s="1"/>
  <c r="E8" i="5"/>
  <c r="E6" i="5"/>
  <c r="E5" i="5"/>
  <c r="F5" i="5" s="1"/>
  <c r="H34" i="5"/>
  <c r="H33" i="5"/>
  <c r="F33" i="5"/>
  <c r="H32" i="5"/>
  <c r="F30" i="5"/>
  <c r="H29" i="5"/>
  <c r="H28" i="5"/>
  <c r="F28" i="5"/>
  <c r="H26" i="5"/>
  <c r="F26" i="5"/>
  <c r="H24" i="5"/>
  <c r="H22" i="5"/>
  <c r="F22" i="5"/>
  <c r="F21" i="5"/>
  <c r="H20" i="5"/>
  <c r="H17" i="5"/>
  <c r="F17" i="5"/>
  <c r="H14" i="5"/>
  <c r="H13" i="5"/>
  <c r="H12" i="5"/>
  <c r="F12" i="5"/>
  <c r="H10" i="5"/>
  <c r="H8" i="5"/>
  <c r="F6" i="5"/>
  <c r="H34" i="4"/>
  <c r="H33" i="4"/>
  <c r="H32" i="4"/>
  <c r="H30" i="4"/>
  <c r="H29" i="4"/>
  <c r="H28" i="4"/>
  <c r="H26" i="4"/>
  <c r="H25" i="4"/>
  <c r="H24" i="4"/>
  <c r="H22" i="4"/>
  <c r="H21" i="4"/>
  <c r="H20" i="4"/>
  <c r="H18" i="4"/>
  <c r="H17" i="4"/>
  <c r="H16" i="4"/>
  <c r="H14" i="4"/>
  <c r="H13" i="4"/>
  <c r="H12" i="4"/>
  <c r="H10" i="4"/>
  <c r="H9" i="4"/>
  <c r="H8" i="4"/>
  <c r="H6" i="4"/>
  <c r="E32" i="4"/>
  <c r="F5" i="4"/>
  <c r="F6" i="4"/>
  <c r="F8" i="4"/>
  <c r="F9" i="4"/>
  <c r="F10" i="4"/>
  <c r="F12" i="4"/>
  <c r="F13" i="4"/>
  <c r="F14" i="4"/>
  <c r="F16" i="4"/>
  <c r="F17" i="4"/>
  <c r="F18" i="4"/>
  <c r="F20" i="4"/>
  <c r="F21" i="4"/>
  <c r="F22" i="4"/>
  <c r="F24" i="4"/>
  <c r="F25" i="4"/>
  <c r="F26" i="4"/>
  <c r="F28" i="4"/>
  <c r="F29" i="4"/>
  <c r="F30" i="4"/>
  <c r="F32" i="4"/>
  <c r="F33" i="4"/>
  <c r="F34" i="4"/>
  <c r="E34" i="4"/>
  <c r="E33" i="4"/>
  <c r="E30" i="4"/>
  <c r="E29" i="4"/>
  <c r="E28" i="4"/>
  <c r="E26" i="4"/>
  <c r="E25" i="4"/>
  <c r="E24" i="4"/>
  <c r="E22" i="4"/>
  <c r="E21" i="4"/>
  <c r="E20" i="4"/>
  <c r="E18" i="4"/>
  <c r="E17" i="4"/>
  <c r="E16" i="4"/>
  <c r="E14" i="4"/>
  <c r="E13" i="4"/>
  <c r="E12" i="4"/>
  <c r="E9" i="4"/>
  <c r="E8" i="4"/>
  <c r="E6" i="4"/>
  <c r="E10" i="4"/>
  <c r="H6" i="5" l="1"/>
  <c r="F16" i="5"/>
  <c r="H5" i="5"/>
  <c r="F14" i="5"/>
  <c r="F20" i="5"/>
  <c r="F25" i="5"/>
  <c r="F8" i="5"/>
  <c r="H9" i="5"/>
  <c r="F13" i="5"/>
  <c r="F24" i="5"/>
  <c r="F29" i="5"/>
  <c r="H30" i="5"/>
  <c r="F34" i="5"/>
  <c r="C94" i="3" l="1"/>
  <c r="C91" i="3"/>
  <c r="C88" i="3"/>
  <c r="C86" i="3"/>
  <c r="C83" i="3"/>
  <c r="C80" i="3"/>
  <c r="C77" i="3"/>
  <c r="C74" i="3"/>
  <c r="C71" i="3"/>
  <c r="C68" i="3"/>
  <c r="C65" i="3"/>
  <c r="C62" i="3"/>
  <c r="C59" i="3"/>
  <c r="C56" i="3"/>
  <c r="C53" i="3"/>
  <c r="C50" i="3"/>
  <c r="C47" i="3"/>
  <c r="C44" i="3"/>
  <c r="C41" i="3"/>
  <c r="C38" i="3"/>
  <c r="C35" i="3"/>
  <c r="C32" i="3"/>
  <c r="C29" i="3"/>
  <c r="C26" i="3"/>
  <c r="C23" i="3"/>
  <c r="C20" i="3"/>
  <c r="C17" i="3"/>
  <c r="C14" i="3"/>
  <c r="C11" i="3"/>
  <c r="C8" i="3"/>
  <c r="C5" i="3"/>
  <c r="C2" i="3"/>
</calcChain>
</file>

<file path=xl/sharedStrings.xml><?xml version="1.0" encoding="utf-8"?>
<sst xmlns="http://schemas.openxmlformats.org/spreadsheetml/2006/main" count="810" uniqueCount="115">
  <si>
    <t>Well</t>
  </si>
  <si>
    <t>Cq (∆R)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</si>
  <si>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</si>
  <si>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</si>
  <si>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</si>
  <si>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</si>
  <si>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</si>
  <si>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</si>
  <si>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</si>
  <si>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</si>
  <si>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</si>
  <si>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</si>
  <si>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</si>
  <si>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</si>
  <si>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</si>
  <si>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</si>
  <si>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</si>
  <si>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</si>
  <si>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</si>
  <si>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</si>
  <si>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</si>
  <si>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</si>
  <si>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</si>
  <si>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</si>
  <si>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</si>
  <si>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</si>
  <si>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</si>
  <si>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</si>
  <si>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</si>
  <si>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</si>
  <si>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</si>
  <si>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</si>
  <si>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</si>
  <si>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</si>
  <si>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</si>
  <si>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</si>
  <si>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</si>
  <si>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</si>
  <si>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</si>
  <si>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</si>
  <si>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</si>
  <si>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</si>
  <si>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</si>
  <si>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</si>
  <si>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</si>
  <si>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</si>
  <si>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</si>
  <si>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</si>
  <si>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</si>
  <si>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</si>
  <si>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>Cq (-R'(T))</t>
  </si>
  <si>
    <t xml:space="preserve">real sample </t>
  </si>
  <si>
    <t xml:space="preserve">sample </t>
  </si>
  <si>
    <t>a</t>
  </si>
  <si>
    <t>b</t>
  </si>
  <si>
    <t>fibrobalst</t>
  </si>
  <si>
    <t>water</t>
  </si>
  <si>
    <t>c</t>
  </si>
  <si>
    <t>d</t>
  </si>
  <si>
    <t>e</t>
  </si>
  <si>
    <t>f</t>
  </si>
  <si>
    <t>g</t>
  </si>
  <si>
    <t>h</t>
  </si>
  <si>
    <t>hk</t>
  </si>
  <si>
    <t>nanog</t>
  </si>
  <si>
    <t>sox2</t>
  </si>
  <si>
    <t xml:space="preserve">322 oct4 </t>
  </si>
  <si>
    <t>232 oct4</t>
  </si>
  <si>
    <t xml:space="preserve">337 oct4 </t>
  </si>
  <si>
    <t>336 oct4</t>
  </si>
  <si>
    <t>317 oct4</t>
  </si>
  <si>
    <t>340 oct4</t>
  </si>
  <si>
    <t>341 oct4</t>
  </si>
  <si>
    <t>322 sox2</t>
  </si>
  <si>
    <t>232 sox2</t>
  </si>
  <si>
    <t>337 sox2</t>
  </si>
  <si>
    <t>336 sox2</t>
  </si>
  <si>
    <t>317 sox2</t>
  </si>
  <si>
    <t>340 sox2</t>
  </si>
  <si>
    <t>341 sox2</t>
  </si>
  <si>
    <t>fibroblast sox2</t>
  </si>
  <si>
    <t xml:space="preserve">fibroblast oct4 </t>
  </si>
  <si>
    <t xml:space="preserve">322 nanog </t>
  </si>
  <si>
    <t xml:space="preserve">232 nanog </t>
  </si>
  <si>
    <t xml:space="preserve">337 nanog </t>
  </si>
  <si>
    <t xml:space="preserve">336 nanog </t>
  </si>
  <si>
    <t xml:space="preserve">317 nanog </t>
  </si>
  <si>
    <t xml:space="preserve">340 nanog </t>
  </si>
  <si>
    <t xml:space="preserve">341 nanog </t>
  </si>
  <si>
    <t xml:space="preserve">fibroblast nanog  </t>
  </si>
  <si>
    <t>322 hk</t>
  </si>
  <si>
    <t>232 hk</t>
  </si>
  <si>
    <t>337 hk</t>
  </si>
  <si>
    <t>336 hk</t>
  </si>
  <si>
    <t>317 hk</t>
  </si>
  <si>
    <t>340 hk</t>
  </si>
  <si>
    <t xml:space="preserve">341 hk </t>
  </si>
  <si>
    <t xml:space="preserve">fibroblast hk </t>
  </si>
  <si>
    <t>X10</t>
  </si>
  <si>
    <t xml:space="preserve">normalise for each sample </t>
  </si>
  <si>
    <t xml:space="preserve">determine ratio expression </t>
  </si>
  <si>
    <t>control/control</t>
  </si>
  <si>
    <t>iPSCs/control</t>
  </si>
  <si>
    <r>
      <t>2 (hk-gen</t>
    </r>
    <r>
      <rPr>
        <b/>
        <vertAlign val="superscript"/>
        <sz val="11"/>
        <rFont val="Calibri"/>
        <family val="2"/>
        <scheme val="minor"/>
      </rPr>
      <t>)</t>
    </r>
  </si>
  <si>
    <t>F</t>
  </si>
  <si>
    <t xml:space="preserve">hk - gen </t>
  </si>
  <si>
    <t xml:space="preserve">norm fib </t>
  </si>
  <si>
    <t>* 1000</t>
  </si>
  <si>
    <t>sam</t>
  </si>
  <si>
    <t>ple</t>
  </si>
  <si>
    <t>fib</t>
  </si>
  <si>
    <t>roblast hk</t>
  </si>
  <si>
    <t>roblast nanog</t>
  </si>
  <si>
    <t>roblast oct4</t>
  </si>
  <si>
    <t>roblast sox2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</si>
</sst>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Fill="1"/>
    <xf numFmtId="0" fontId="0" fillId="2" borderId="0" xfId="0" applyFill="1"/>
    <xf numFmtId="0" fontId="0" fillId="3" borderId="0" xfId="0" applyFill="1"/>
    <xf numFmtId="16" fontId="0" fillId="4" borderId="0" xfId="0" applyNumberFormat="1" applyFill="1"/>
    <xf numFmtId="0" fontId="0" fillId="4" borderId="0" xfId="0" applyFill="1"/>
    <xf numFmtId="2" fontId="3" fillId="5" borderId="1" xfId="1" applyNumberFormat="1" applyFont="1" applyFill="1" applyBorder="1" applyAlignment="1">
      <alignment horizontal="center"/>
    </xf>
    <xf numFmtId="2" fontId="3" fillId="5" borderId="2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left"/>
    </xf>
    <xf numFmtId="164" fontId="5" fillId="0" borderId="0" xfId="1" applyNumberFormat="1" applyFont="1" applyFill="1" applyBorder="1"/>
    <xf numFmtId="0" fontId="3" fillId="0" borderId="0" xfId="1" applyFont="1" applyFill="1" applyBorder="1" applyAlignment="1">
      <alignment horizontal="center"/>
    </xf>
    <xf numFmtId="2" fontId="3" fillId="0" borderId="0" xfId="1" applyNumberFormat="1" applyFont="1" applyFill="1" applyBorder="1" applyAlignment="1">
      <alignment horizontal="center"/>
    </xf>
    <xf numFmtId="0" fontId="0" fillId="0" borderId="0" xfId="0" applyFill="1" applyBorder="1"/>
    <xf numFmtId="2" fontId="5" fillId="0" borderId="0" xfId="1" applyNumberFormat="1" applyFont="1" applyFill="1" applyBorder="1"/>
    <xf numFmtId="165" fontId="0" fillId="0" borderId="0" xfId="0" applyNumberFormat="1" applyFill="1" applyBorder="1"/>
    <xf numFmtId="0" fontId="1" fillId="0" borderId="0" xfId="0" applyFont="1"/>
    <xf numFmtId="16" fontId="0" fillId="0" borderId="0" xfId="0" applyNumberForma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oct4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Sheet6!$A$1:$A$8</c:f>
              <c:strCache>
                <c:ptCount val="8"/>
                <c:pt idx="0">
                  <c:v>232 oct4</c:v>
                </c:pt>
                <c:pt idx="1">
                  <c:v>322 oct4 </c:v>
                </c:pt>
                <c:pt idx="2">
                  <c:v>337 oct4 </c:v>
                </c:pt>
                <c:pt idx="3">
                  <c:v>317 oct4</c:v>
                </c:pt>
                <c:pt idx="4">
                  <c:v>336 oct4</c:v>
                </c:pt>
                <c:pt idx="5">
                  <c:v>340 oct4</c:v>
                </c:pt>
                <c:pt idx="6">
                  <c:v>341 oct4</c:v>
                </c:pt>
                <c:pt idx="7">
                  <c:v>fibroblast oct4 </c:v>
                </c:pt>
              </c:strCache>
            </c:strRef>
          </c:cat>
          <c:val>
            <c:numRef>
              <c:f>Sheet6!$C$1:$C$8</c:f>
              <c:numCache>
                <c:formatCode>0.00000000000</c:formatCode>
                <c:ptCount val="8"/>
                <c:pt idx="0">
                  <c:v>13.116703974244361</c:v>
                </c:pt>
                <c:pt idx="1">
                  <c:v>11.986456615013415</c:v>
                </c:pt>
                <c:pt idx="2">
                  <c:v>9.6464626215260605</c:v>
                </c:pt>
                <c:pt idx="3">
                  <c:v>14.287352176966113</c:v>
                </c:pt>
                <c:pt idx="4">
                  <c:v>11.080875744887361</c:v>
                </c:pt>
                <c:pt idx="5">
                  <c:v>9.8037475402330312</c:v>
                </c:pt>
                <c:pt idx="6">
                  <c:v>11.339878937778058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BF-461D-8EB3-4488FC423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7846400"/>
        <c:axId val="1897845984"/>
      </c:barChart>
      <c:catAx>
        <c:axId val="189784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845984"/>
        <c:crosses val="autoZero"/>
        <c:auto val="1"/>
        <c:lblAlgn val="ctr"/>
        <c:lblOffset val="100"/>
        <c:noMultiLvlLbl val="0"/>
      </c:catAx>
      <c:valAx>
        <c:axId val="189784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84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nanog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Sheet6!$A$10:$A$17</c:f>
              <c:strCache>
                <c:ptCount val="8"/>
                <c:pt idx="0">
                  <c:v>232 nanog </c:v>
                </c:pt>
                <c:pt idx="1">
                  <c:v>322 nanog </c:v>
                </c:pt>
                <c:pt idx="2">
                  <c:v>337 nanog </c:v>
                </c:pt>
                <c:pt idx="3">
                  <c:v>317 nanog </c:v>
                </c:pt>
                <c:pt idx="4">
                  <c:v>336 nanog </c:v>
                </c:pt>
                <c:pt idx="5">
                  <c:v>340 nanog </c:v>
                </c:pt>
                <c:pt idx="6">
                  <c:v>341 nanog </c:v>
                </c:pt>
                <c:pt idx="7">
                  <c:v>fibroblast nanog  </c:v>
                </c:pt>
              </c:strCache>
            </c:strRef>
          </c:cat>
          <c:val>
            <c:numRef>
              <c:f>Sheet6!$C$10:$C$17</c:f>
              <c:numCache>
                <c:formatCode>0.000</c:formatCode>
                <c:ptCount val="8"/>
                <c:pt idx="0">
                  <c:v>0.98851402035289715</c:v>
                </c:pt>
                <c:pt idx="1">
                  <c:v>1.2657565939702802</c:v>
                </c:pt>
                <c:pt idx="2">
                  <c:v>1.2141948843950516</c:v>
                </c:pt>
                <c:pt idx="3">
                  <c:v>0.82931954581444234</c:v>
                </c:pt>
                <c:pt idx="4">
                  <c:v>1.491399400450375</c:v>
                </c:pt>
                <c:pt idx="5">
                  <c:v>0.78639896789398267</c:v>
                </c:pt>
                <c:pt idx="6">
                  <c:v>0.70710678118654802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BF-4205-88E0-A34C7B2F8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9193440"/>
        <c:axId val="1899193856"/>
      </c:barChart>
      <c:catAx>
        <c:axId val="18991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9193856"/>
        <c:crosses val="autoZero"/>
        <c:auto val="1"/>
        <c:lblAlgn val="ctr"/>
        <c:lblOffset val="100"/>
        <c:noMultiLvlLbl val="0"/>
      </c:catAx>
      <c:valAx>
        <c:axId val="189919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919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sox2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Sheet6!$A$19:$A$26</c:f>
              <c:strCache>
                <c:ptCount val="8"/>
                <c:pt idx="0">
                  <c:v>232 sox2</c:v>
                </c:pt>
                <c:pt idx="1">
                  <c:v>322 sox2</c:v>
                </c:pt>
                <c:pt idx="2">
                  <c:v>337 sox2</c:v>
                </c:pt>
                <c:pt idx="3">
                  <c:v>317 sox2</c:v>
                </c:pt>
                <c:pt idx="4">
                  <c:v>336 sox2</c:v>
                </c:pt>
                <c:pt idx="5">
                  <c:v>340 sox2</c:v>
                </c:pt>
                <c:pt idx="6">
                  <c:v>341 sox2</c:v>
                </c:pt>
                <c:pt idx="7">
                  <c:v>fibroblast sox2</c:v>
                </c:pt>
              </c:strCache>
            </c:strRef>
          </c:cat>
          <c:val>
            <c:numRef>
              <c:f>Sheet6!$C$19:$C$26</c:f>
              <c:numCache>
                <c:formatCode>General</c:formatCode>
                <c:ptCount val="8"/>
                <c:pt idx="0">
                  <c:v>712.46072021935095</c:v>
                </c:pt>
                <c:pt idx="1">
                  <c:v>760.07606816207146</c:v>
                </c:pt>
                <c:pt idx="2">
                  <c:v>809.00230334809646</c:v>
                </c:pt>
                <c:pt idx="3">
                  <c:v>550.0173557827992</c:v>
                </c:pt>
                <c:pt idx="4">
                  <c:v>620.23308131331407</c:v>
                </c:pt>
                <c:pt idx="5">
                  <c:v>1311.1951126022948</c:v>
                </c:pt>
                <c:pt idx="6">
                  <c:v>568.09956969873474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A-47CA-9C6A-2AB30073B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0840880"/>
        <c:axId val="1900847952"/>
      </c:barChart>
      <c:catAx>
        <c:axId val="190084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0847952"/>
        <c:crosses val="autoZero"/>
        <c:auto val="1"/>
        <c:lblAlgn val="ctr"/>
        <c:lblOffset val="100"/>
        <c:noMultiLvlLbl val="0"/>
      </c:catAx>
      <c:valAx>
        <c:axId val="190084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0840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35</xdr:row>
      <xdr:rowOff>47625</xdr:rowOff>
    </xdr:from>
    <xdr:to>
      <xdr:col>6</xdr:col>
      <xdr:colOff>279889</xdr:colOff>
      <xdr:row>52</xdr:row>
      <xdr:rowOff>61320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6753225"/>
          <a:ext cx="4966189" cy="3252195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619125</xdr:colOff>
      <xdr:row>35</xdr:row>
      <xdr:rowOff>0</xdr:rowOff>
    </xdr:from>
    <xdr:to>
      <xdr:col>10</xdr:col>
      <xdr:colOff>19050</xdr:colOff>
      <xdr:row>47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43575" y="6705600"/>
          <a:ext cx="4019550" cy="2428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35</xdr:row>
      <xdr:rowOff>47625</xdr:rowOff>
    </xdr:from>
    <xdr:to>
      <xdr:col>6</xdr:col>
      <xdr:colOff>279889</xdr:colOff>
      <xdr:row>52</xdr:row>
      <xdr:rowOff>61320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6753225"/>
          <a:ext cx="4966189" cy="3252195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35</xdr:row>
      <xdr:rowOff>142875</xdr:rowOff>
    </xdr:from>
    <xdr:to>
      <xdr:col>8</xdr:col>
      <xdr:colOff>923925</xdr:colOff>
      <xdr:row>48</xdr:row>
      <xdr:rowOff>95250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0" y="6848475"/>
          <a:ext cx="4019550" cy="2428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0</xdr:row>
      <xdr:rowOff>0</xdr:rowOff>
    </xdr:from>
    <xdr:to>
      <xdr:col>11</xdr:col>
      <xdr:colOff>590550</xdr:colOff>
      <xdr:row>14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323850</xdr:colOff>
      <xdr:row>15</xdr:row>
      <xdr:rowOff>28575</xdr:rowOff>
    </xdr:from>
    <xdr:to>
      <xdr:col>12</xdr:col>
      <xdr:colOff>19050</xdr:colOff>
      <xdr:row>29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342900</xdr:colOff>
      <xdr:row>7</xdr:row>
      <xdr:rowOff>180975</xdr:rowOff>
    </xdr:from>
    <xdr:to>
      <xdr:col>20</xdr:col>
      <xdr:colOff>38100</xdr:colOff>
      <xdr:row>23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10" workbookViewId="0">
      <selection activeCell="B2" sqref="B2:C54"/>
    </sheetView>
  </sheetViews>
  <sheetFormatPr defaultRowHeight="15" x14ac:dyDescent="0.25"/>
  <cols>
    <col min="1" max="1" width="8.5703125" customWidth="1"/>
    <col min="2" max="2" width="7.42578125" bestFit="1" customWidth="1"/>
    <col min="3" max="3" width="13.5703125" customWidth="1"/>
  </cols>
  <sheetData>
    <row r="1" spans="1:16" x14ac:dyDescent="0.25">
      <c r="A1" t="s">
        <v>0</v>
      </c>
      <c r="B1" t="s">
        <v>1</v>
      </c>
      <c r="C1" t="s">
        <v>51</v>
      </c>
    </row>
    <row r="2" spans="1:16" x14ac:dyDescent="0.25">
      <c r="A2" t="s">
        <v>2</v>
      </c>
      <c r="B2">
        <v>29.8</v>
      </c>
      <c r="C2" t="s">
        <v>66</v>
      </c>
    </row>
    <row r="3" spans="1:16" x14ac:dyDescent="0.25">
      <c r="A3" t="s">
        <v>3</v>
      </c>
      <c r="B3">
        <v>29.68</v>
      </c>
      <c r="C3" t="s">
        <v>67</v>
      </c>
      <c r="E3">
        <v>1</v>
      </c>
      <c r="F3">
        <v>2</v>
      </c>
      <c r="G3">
        <v>3</v>
      </c>
      <c r="H3">
        <v>4</v>
      </c>
      <c r="I3">
        <v>5</v>
      </c>
      <c r="J3">
        <v>6</v>
      </c>
      <c r="K3">
        <v>7</v>
      </c>
      <c r="L3">
        <v>8</v>
      </c>
      <c r="M3">
        <v>9</v>
      </c>
      <c r="N3">
        <v>10</v>
      </c>
      <c r="O3">
        <v>11</v>
      </c>
      <c r="P3">
        <v>12</v>
      </c>
    </row>
    <row r="4" spans="1:16" x14ac:dyDescent="0.25">
      <c r="A4" t="s">
        <v>4</v>
      </c>
      <c r="B4">
        <v>30.52</v>
      </c>
      <c r="C4" t="s">
        <v>68</v>
      </c>
      <c r="D4" t="s">
        <v>53</v>
      </c>
    </row>
    <row r="5" spans="1:16" x14ac:dyDescent="0.25">
      <c r="A5" t="s">
        <v>5</v>
      </c>
      <c r="B5">
        <v>30.71</v>
      </c>
      <c r="C5" t="s">
        <v>69</v>
      </c>
      <c r="D5" t="s">
        <v>54</v>
      </c>
      <c r="E5" s="1"/>
      <c r="F5" s="2">
        <v>322</v>
      </c>
      <c r="G5" s="2">
        <v>232</v>
      </c>
      <c r="H5" s="2">
        <v>337</v>
      </c>
      <c r="I5" s="2">
        <v>336</v>
      </c>
      <c r="J5" s="2">
        <v>317</v>
      </c>
      <c r="K5" s="2">
        <v>340</v>
      </c>
      <c r="L5" s="2">
        <v>341</v>
      </c>
      <c r="M5" s="2" t="s">
        <v>55</v>
      </c>
      <c r="N5" s="2" t="s">
        <v>56</v>
      </c>
      <c r="O5" s="1"/>
    </row>
    <row r="6" spans="1:16" x14ac:dyDescent="0.25">
      <c r="A6" t="s">
        <v>6</v>
      </c>
      <c r="B6">
        <v>29.79</v>
      </c>
      <c r="C6" t="s">
        <v>70</v>
      </c>
      <c r="D6" t="s">
        <v>57</v>
      </c>
      <c r="E6" s="1"/>
      <c r="F6" s="2">
        <v>322</v>
      </c>
      <c r="G6" s="2">
        <v>232</v>
      </c>
      <c r="H6" s="2">
        <v>337</v>
      </c>
      <c r="I6" s="2">
        <v>336</v>
      </c>
      <c r="J6" s="2">
        <v>317</v>
      </c>
      <c r="K6" s="2">
        <v>340</v>
      </c>
      <c r="L6" s="2">
        <v>341</v>
      </c>
      <c r="M6" s="2" t="s">
        <v>55</v>
      </c>
      <c r="N6" s="2" t="s">
        <v>56</v>
      </c>
      <c r="O6" s="1"/>
    </row>
    <row r="7" spans="1:16" x14ac:dyDescent="0.25">
      <c r="A7" t="s">
        <v>7</v>
      </c>
      <c r="B7">
        <v>30.7</v>
      </c>
      <c r="C7" t="s">
        <v>71</v>
      </c>
      <c r="D7" t="s">
        <v>58</v>
      </c>
      <c r="E7" s="1"/>
      <c r="F7" s="2">
        <v>322</v>
      </c>
      <c r="G7" s="2">
        <v>232</v>
      </c>
      <c r="H7" s="2">
        <v>337</v>
      </c>
      <c r="I7" s="2">
        <v>336</v>
      </c>
      <c r="J7" s="2">
        <v>317</v>
      </c>
      <c r="K7" s="2">
        <v>340</v>
      </c>
      <c r="L7" s="2">
        <v>341</v>
      </c>
      <c r="M7" s="2" t="s">
        <v>55</v>
      </c>
      <c r="N7" s="2" t="s">
        <v>56</v>
      </c>
      <c r="O7" s="1"/>
    </row>
    <row r="8" spans="1:16" x14ac:dyDescent="0.25">
      <c r="A8" t="s">
        <v>8</v>
      </c>
      <c r="B8">
        <v>30.11</v>
      </c>
      <c r="C8" t="s">
        <v>72</v>
      </c>
      <c r="D8" t="s">
        <v>59</v>
      </c>
      <c r="E8" s="1"/>
      <c r="F8" s="3">
        <v>322</v>
      </c>
      <c r="G8" s="3">
        <v>232</v>
      </c>
      <c r="H8" s="3">
        <v>337</v>
      </c>
      <c r="I8" s="3">
        <v>336</v>
      </c>
      <c r="J8" s="3">
        <v>317</v>
      </c>
      <c r="K8" s="3">
        <v>340</v>
      </c>
      <c r="L8" s="3">
        <v>341</v>
      </c>
      <c r="M8" s="3" t="s">
        <v>55</v>
      </c>
      <c r="N8" s="3" t="s">
        <v>56</v>
      </c>
      <c r="O8" s="1"/>
    </row>
    <row r="9" spans="1:16" x14ac:dyDescent="0.25">
      <c r="A9" t="s">
        <v>9</v>
      </c>
      <c r="B9">
        <v>30.58</v>
      </c>
      <c r="C9" t="s">
        <v>81</v>
      </c>
      <c r="D9" t="s">
        <v>60</v>
      </c>
      <c r="E9" s="1"/>
      <c r="F9" s="3">
        <v>322</v>
      </c>
      <c r="G9" s="3">
        <v>232</v>
      </c>
      <c r="H9" s="3">
        <v>337</v>
      </c>
      <c r="I9" s="3">
        <v>336</v>
      </c>
      <c r="J9" s="3">
        <v>317</v>
      </c>
      <c r="K9" s="3">
        <v>340</v>
      </c>
      <c r="L9" s="3">
        <v>341</v>
      </c>
      <c r="M9" s="3" t="s">
        <v>55</v>
      </c>
      <c r="N9" s="3" t="s">
        <v>56</v>
      </c>
      <c r="O9" s="1"/>
    </row>
    <row r="10" spans="1:16" x14ac:dyDescent="0.25">
      <c r="A10" t="s">
        <v>10</v>
      </c>
      <c r="B10">
        <v>29.71</v>
      </c>
      <c r="C10" t="s">
        <v>66</v>
      </c>
      <c r="D10" t="s">
        <v>61</v>
      </c>
      <c r="E10" s="1"/>
      <c r="F10" s="3">
        <v>322</v>
      </c>
      <c r="G10" s="3">
        <v>232</v>
      </c>
      <c r="H10" s="3">
        <v>337</v>
      </c>
      <c r="I10" s="3">
        <v>336</v>
      </c>
      <c r="J10" s="3">
        <v>317</v>
      </c>
      <c r="K10" s="3">
        <v>340</v>
      </c>
      <c r="L10" s="3">
        <v>341</v>
      </c>
      <c r="M10" s="3" t="s">
        <v>55</v>
      </c>
      <c r="N10" s="3" t="s">
        <v>56</v>
      </c>
      <c r="O10" s="1"/>
    </row>
    <row r="11" spans="1:16" x14ac:dyDescent="0.25">
      <c r="A11" t="s">
        <v>11</v>
      </c>
      <c r="B11">
        <v>29.29</v>
      </c>
      <c r="C11" t="s">
        <v>67</v>
      </c>
      <c r="D11" t="s">
        <v>62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6" x14ac:dyDescent="0.25">
      <c r="A12" t="s">
        <v>12</v>
      </c>
      <c r="B12">
        <v>30.39</v>
      </c>
      <c r="C12" t="s">
        <v>68</v>
      </c>
    </row>
    <row r="13" spans="1:16" x14ac:dyDescent="0.25">
      <c r="A13" t="s">
        <v>13</v>
      </c>
      <c r="B13">
        <v>30.86</v>
      </c>
      <c r="C13" t="s">
        <v>69</v>
      </c>
      <c r="G13" s="3" t="s">
        <v>65</v>
      </c>
      <c r="H13" s="3"/>
    </row>
    <row r="14" spans="1:16" x14ac:dyDescent="0.25">
      <c r="A14" t="s">
        <v>14</v>
      </c>
      <c r="B14">
        <v>29.62</v>
      </c>
      <c r="C14" t="s">
        <v>70</v>
      </c>
      <c r="G14" s="4">
        <v>43742</v>
      </c>
      <c r="H14" s="5"/>
    </row>
    <row r="15" spans="1:16" x14ac:dyDescent="0.25">
      <c r="A15" t="s">
        <v>15</v>
      </c>
      <c r="B15">
        <v>30.3</v>
      </c>
      <c r="C15" t="s">
        <v>71</v>
      </c>
    </row>
    <row r="16" spans="1:16" x14ac:dyDescent="0.25">
      <c r="A16" t="s">
        <v>16</v>
      </c>
      <c r="B16">
        <v>29.72</v>
      </c>
      <c r="C16" t="s">
        <v>72</v>
      </c>
    </row>
    <row r="17" spans="1:3" x14ac:dyDescent="0.25">
      <c r="A17" t="s">
        <v>17</v>
      </c>
      <c r="B17">
        <v>31.02</v>
      </c>
      <c r="C17" t="s">
        <v>81</v>
      </c>
    </row>
    <row r="18" spans="1:3" x14ac:dyDescent="0.25">
      <c r="A18" t="s">
        <v>18</v>
      </c>
      <c r="B18">
        <v>29.96</v>
      </c>
      <c r="C18" t="s">
        <v>66</v>
      </c>
    </row>
    <row r="19" spans="1:3" x14ac:dyDescent="0.25">
      <c r="A19" t="s">
        <v>19</v>
      </c>
      <c r="B19">
        <v>29.05</v>
      </c>
      <c r="C19" t="s">
        <v>67</v>
      </c>
    </row>
    <row r="20" spans="1:3" x14ac:dyDescent="0.25">
      <c r="A20" t="s">
        <v>20</v>
      </c>
      <c r="B20">
        <v>30.48</v>
      </c>
      <c r="C20" t="s">
        <v>68</v>
      </c>
    </row>
    <row r="21" spans="1:3" x14ac:dyDescent="0.25">
      <c r="A21" t="s">
        <v>21</v>
      </c>
      <c r="B21">
        <v>30.54</v>
      </c>
      <c r="C21" t="s">
        <v>69</v>
      </c>
    </row>
    <row r="22" spans="1:3" x14ac:dyDescent="0.25">
      <c r="A22" t="s">
        <v>22</v>
      </c>
      <c r="B22">
        <v>29.54</v>
      </c>
      <c r="C22" t="s">
        <v>70</v>
      </c>
    </row>
    <row r="23" spans="1:3" x14ac:dyDescent="0.25">
      <c r="A23" t="s">
        <v>23</v>
      </c>
      <c r="B23">
        <v>30.1</v>
      </c>
      <c r="C23" t="s">
        <v>71</v>
      </c>
    </row>
    <row r="24" spans="1:3" x14ac:dyDescent="0.25">
      <c r="A24" t="s">
        <v>24</v>
      </c>
      <c r="B24">
        <v>30.22</v>
      </c>
      <c r="C24" t="s">
        <v>72</v>
      </c>
    </row>
    <row r="25" spans="1:3" x14ac:dyDescent="0.25">
      <c r="A25" t="s">
        <v>25</v>
      </c>
      <c r="B25">
        <v>30.01</v>
      </c>
      <c r="C25" t="s">
        <v>81</v>
      </c>
    </row>
    <row r="26" spans="1:3" x14ac:dyDescent="0.25">
      <c r="A26" t="s">
        <v>26</v>
      </c>
      <c r="B26">
        <v>27.53</v>
      </c>
      <c r="C26" t="s">
        <v>73</v>
      </c>
    </row>
    <row r="27" spans="1:3" x14ac:dyDescent="0.25">
      <c r="A27" t="s">
        <v>27</v>
      </c>
      <c r="B27">
        <v>26.99</v>
      </c>
      <c r="C27" t="s">
        <v>74</v>
      </c>
    </row>
    <row r="28" spans="1:3" x14ac:dyDescent="0.25">
      <c r="A28" t="s">
        <v>28</v>
      </c>
      <c r="B28">
        <v>27.48</v>
      </c>
      <c r="C28" t="s">
        <v>75</v>
      </c>
    </row>
    <row r="29" spans="1:3" x14ac:dyDescent="0.25">
      <c r="A29" t="s">
        <v>29</v>
      </c>
      <c r="B29">
        <v>28.5</v>
      </c>
      <c r="C29" t="s">
        <v>76</v>
      </c>
    </row>
    <row r="30" spans="1:3" x14ac:dyDescent="0.25">
      <c r="A30" t="s">
        <v>30</v>
      </c>
      <c r="B30">
        <v>28.2</v>
      </c>
      <c r="C30" t="s">
        <v>77</v>
      </c>
    </row>
    <row r="31" spans="1:3" x14ac:dyDescent="0.25">
      <c r="A31" t="s">
        <v>31</v>
      </c>
      <c r="B31">
        <v>27</v>
      </c>
      <c r="C31" t="s">
        <v>78</v>
      </c>
    </row>
    <row r="32" spans="1:3" x14ac:dyDescent="0.25">
      <c r="A32" t="s">
        <v>32</v>
      </c>
      <c r="B32">
        <v>28.51</v>
      </c>
      <c r="C32" t="s">
        <v>79</v>
      </c>
    </row>
    <row r="33" spans="1:3" x14ac:dyDescent="0.25">
      <c r="A33" t="s">
        <v>33</v>
      </c>
      <c r="B33">
        <v>33.81</v>
      </c>
      <c r="C33" t="s">
        <v>80</v>
      </c>
    </row>
    <row r="34" spans="1:3" x14ac:dyDescent="0.25">
      <c r="A34" t="s">
        <v>34</v>
      </c>
      <c r="B34">
        <v>27.35</v>
      </c>
      <c r="C34" t="s">
        <v>73</v>
      </c>
    </row>
    <row r="35" spans="1:3" x14ac:dyDescent="0.25">
      <c r="A35" t="s">
        <v>35</v>
      </c>
      <c r="B35">
        <v>27.02</v>
      </c>
      <c r="C35" t="s">
        <v>74</v>
      </c>
    </row>
    <row r="36" spans="1:3" x14ac:dyDescent="0.25">
      <c r="A36" t="s">
        <v>36</v>
      </c>
      <c r="B36">
        <v>27.46</v>
      </c>
      <c r="C36" t="s">
        <v>75</v>
      </c>
    </row>
    <row r="37" spans="1:3" x14ac:dyDescent="0.25">
      <c r="A37" t="s">
        <v>37</v>
      </c>
      <c r="B37">
        <v>28.15</v>
      </c>
      <c r="C37" t="s">
        <v>76</v>
      </c>
    </row>
    <row r="38" spans="1:3" x14ac:dyDescent="0.25">
      <c r="A38" t="s">
        <v>38</v>
      </c>
      <c r="B38">
        <v>27.78</v>
      </c>
      <c r="C38" t="s">
        <v>77</v>
      </c>
    </row>
    <row r="39" spans="1:3" x14ac:dyDescent="0.25">
      <c r="A39" t="s">
        <v>39</v>
      </c>
      <c r="B39">
        <v>26.74</v>
      </c>
      <c r="C39" t="s">
        <v>78</v>
      </c>
    </row>
    <row r="40" spans="1:3" x14ac:dyDescent="0.25">
      <c r="A40" t="s">
        <v>40</v>
      </c>
      <c r="B40">
        <v>27.48</v>
      </c>
      <c r="C40" t="s">
        <v>79</v>
      </c>
    </row>
    <row r="41" spans="1:3" x14ac:dyDescent="0.25">
      <c r="A41" t="s">
        <v>41</v>
      </c>
      <c r="B41">
        <v>34.380000000000003</v>
      </c>
      <c r="C41" t="s">
        <v>80</v>
      </c>
    </row>
    <row r="42" spans="1:3" x14ac:dyDescent="0.25">
      <c r="A42" t="s">
        <v>42</v>
      </c>
      <c r="B42">
        <v>27.28</v>
      </c>
      <c r="C42" t="s">
        <v>73</v>
      </c>
    </row>
    <row r="43" spans="1:3" x14ac:dyDescent="0.25">
      <c r="A43" t="s">
        <v>43</v>
      </c>
      <c r="B43">
        <v>27.37</v>
      </c>
      <c r="C43" t="s">
        <v>74</v>
      </c>
    </row>
    <row r="44" spans="1:3" x14ac:dyDescent="0.25">
      <c r="A44" t="s">
        <v>44</v>
      </c>
      <c r="B44">
        <v>27.93</v>
      </c>
      <c r="C44" t="s">
        <v>75</v>
      </c>
    </row>
    <row r="45" spans="1:3" x14ac:dyDescent="0.25">
      <c r="A45" t="s">
        <v>45</v>
      </c>
      <c r="B45">
        <v>28.69</v>
      </c>
      <c r="C45" t="s">
        <v>76</v>
      </c>
    </row>
    <row r="46" spans="1:3" x14ac:dyDescent="0.25">
      <c r="A46" t="s">
        <v>46</v>
      </c>
      <c r="B46">
        <v>27.82</v>
      </c>
      <c r="C46" t="s">
        <v>77</v>
      </c>
    </row>
    <row r="47" spans="1:3" x14ac:dyDescent="0.25">
      <c r="A47" t="s">
        <v>47</v>
      </c>
      <c r="B47">
        <v>26.82</v>
      </c>
      <c r="C47" t="s">
        <v>78</v>
      </c>
    </row>
    <row r="48" spans="1:3" x14ac:dyDescent="0.25">
      <c r="A48" t="s">
        <v>48</v>
      </c>
      <c r="B48">
        <v>27.77</v>
      </c>
      <c r="C48" t="s">
        <v>79</v>
      </c>
    </row>
    <row r="49" spans="1:3" x14ac:dyDescent="0.25">
      <c r="A49" t="s">
        <v>49</v>
      </c>
      <c r="B49">
        <v>34.07</v>
      </c>
      <c r="C49" t="s">
        <v>80</v>
      </c>
    </row>
  </sheetData>
  <sortState ref="A1:AA98">
    <sortCondition ref="A1:A9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>
      <selection activeCell="B1" sqref="B1:C1048576"/>
    </sheetView>
  </sheetViews>
  <sheetFormatPr defaultRowHeight="15" x14ac:dyDescent="0.25"/>
  <cols>
    <col min="1" max="1" width="5.140625" bestFit="1" customWidth="1"/>
    <col min="2" max="2" width="9.85546875" bestFit="1" customWidth="1"/>
  </cols>
  <sheetData>
    <row r="1" spans="1:17" x14ac:dyDescent="0.25">
      <c r="A1" t="s">
        <v>0</v>
      </c>
      <c r="B1" t="s">
        <v>50</v>
      </c>
      <c r="C1" t="s">
        <v>52</v>
      </c>
    </row>
    <row r="2" spans="1:17" x14ac:dyDescent="0.25">
      <c r="A2" t="s">
        <v>2</v>
      </c>
      <c r="B2">
        <v>34.049999999999997</v>
      </c>
      <c r="C2" t="s">
        <v>82</v>
      </c>
      <c r="F2">
        <v>1</v>
      </c>
      <c r="G2">
        <v>2</v>
      </c>
      <c r="H2">
        <v>3</v>
      </c>
      <c r="I2">
        <v>4</v>
      </c>
      <c r="J2">
        <v>5</v>
      </c>
      <c r="K2">
        <v>6</v>
      </c>
      <c r="L2">
        <v>7</v>
      </c>
      <c r="M2">
        <v>8</v>
      </c>
      <c r="N2">
        <v>9</v>
      </c>
      <c r="O2">
        <v>10</v>
      </c>
      <c r="P2">
        <v>11</v>
      </c>
      <c r="Q2">
        <v>12</v>
      </c>
    </row>
    <row r="3" spans="1:17" x14ac:dyDescent="0.25">
      <c r="A3" t="s">
        <v>3</v>
      </c>
      <c r="B3">
        <v>34.619999999999997</v>
      </c>
      <c r="C3" t="s">
        <v>83</v>
      </c>
      <c r="E3" t="s">
        <v>53</v>
      </c>
    </row>
    <row r="4" spans="1:17" x14ac:dyDescent="0.25">
      <c r="A4" t="s">
        <v>4</v>
      </c>
      <c r="B4">
        <v>35.159999999999997</v>
      </c>
      <c r="C4" t="s">
        <v>84</v>
      </c>
      <c r="E4" t="s">
        <v>54</v>
      </c>
      <c r="F4" s="1"/>
      <c r="G4" s="2">
        <v>322</v>
      </c>
      <c r="H4" s="2">
        <v>232</v>
      </c>
      <c r="I4" s="2">
        <v>337</v>
      </c>
      <c r="J4" s="2">
        <v>336</v>
      </c>
      <c r="K4" s="2">
        <v>317</v>
      </c>
      <c r="L4" s="2">
        <v>340</v>
      </c>
      <c r="M4" s="2">
        <v>341</v>
      </c>
      <c r="N4" s="2" t="s">
        <v>55</v>
      </c>
      <c r="O4" s="2" t="s">
        <v>56</v>
      </c>
      <c r="P4" s="1"/>
    </row>
    <row r="5" spans="1:17" x14ac:dyDescent="0.25">
      <c r="A5" t="s">
        <v>5</v>
      </c>
      <c r="B5">
        <v>34.590000000000003</v>
      </c>
      <c r="C5" t="s">
        <v>85</v>
      </c>
      <c r="E5" t="s">
        <v>57</v>
      </c>
      <c r="F5" s="1"/>
      <c r="G5" s="2">
        <v>322</v>
      </c>
      <c r="H5" s="2">
        <v>232</v>
      </c>
      <c r="I5" s="2">
        <v>337</v>
      </c>
      <c r="J5" s="2">
        <v>336</v>
      </c>
      <c r="K5" s="2">
        <v>317</v>
      </c>
      <c r="L5" s="2">
        <v>340</v>
      </c>
      <c r="M5" s="2">
        <v>341</v>
      </c>
      <c r="N5" s="2" t="s">
        <v>55</v>
      </c>
      <c r="O5" s="2" t="s">
        <v>56</v>
      </c>
      <c r="P5" s="1"/>
    </row>
    <row r="6" spans="1:17" x14ac:dyDescent="0.25">
      <c r="A6" t="s">
        <v>6</v>
      </c>
      <c r="B6">
        <v>35.92</v>
      </c>
      <c r="C6" t="s">
        <v>86</v>
      </c>
      <c r="E6" t="s">
        <v>58</v>
      </c>
      <c r="F6" s="1"/>
      <c r="G6" s="2">
        <v>322</v>
      </c>
      <c r="H6" s="2">
        <v>232</v>
      </c>
      <c r="I6" s="2">
        <v>337</v>
      </c>
      <c r="J6" s="2">
        <v>336</v>
      </c>
      <c r="K6" s="2">
        <v>317</v>
      </c>
      <c r="L6" s="2">
        <v>340</v>
      </c>
      <c r="M6" s="2">
        <v>341</v>
      </c>
      <c r="N6" s="2" t="s">
        <v>55</v>
      </c>
      <c r="O6" s="2" t="s">
        <v>56</v>
      </c>
      <c r="P6" s="1"/>
    </row>
    <row r="7" spans="1:17" x14ac:dyDescent="0.25">
      <c r="A7" t="s">
        <v>7</v>
      </c>
      <c r="B7">
        <v>35.58</v>
      </c>
      <c r="C7" t="s">
        <v>87</v>
      </c>
      <c r="E7" t="s">
        <v>59</v>
      </c>
      <c r="F7" s="1"/>
      <c r="G7" s="3">
        <v>322</v>
      </c>
      <c r="H7" s="3">
        <v>232</v>
      </c>
      <c r="I7" s="3">
        <v>337</v>
      </c>
      <c r="J7" s="3">
        <v>336</v>
      </c>
      <c r="K7" s="3">
        <v>317</v>
      </c>
      <c r="L7" s="3">
        <v>340</v>
      </c>
      <c r="M7" s="3">
        <v>341</v>
      </c>
      <c r="N7" s="3" t="s">
        <v>56</v>
      </c>
      <c r="O7" s="3" t="s">
        <v>56</v>
      </c>
      <c r="P7" s="1"/>
    </row>
    <row r="8" spans="1:17" x14ac:dyDescent="0.25">
      <c r="A8" t="s">
        <v>8</v>
      </c>
      <c r="B8">
        <v>36.31</v>
      </c>
      <c r="C8" t="s">
        <v>88</v>
      </c>
      <c r="E8" t="s">
        <v>60</v>
      </c>
      <c r="F8" s="1"/>
      <c r="G8" s="3">
        <v>322</v>
      </c>
      <c r="H8" s="3">
        <v>232</v>
      </c>
      <c r="I8" s="3">
        <v>337</v>
      </c>
      <c r="J8" s="3">
        <v>336</v>
      </c>
      <c r="K8" s="3">
        <v>317</v>
      </c>
      <c r="L8" s="3">
        <v>340</v>
      </c>
      <c r="M8" s="3">
        <v>341</v>
      </c>
      <c r="N8" s="3" t="s">
        <v>55</v>
      </c>
      <c r="O8" s="1"/>
      <c r="P8" s="1"/>
    </row>
    <row r="9" spans="1:17" x14ac:dyDescent="0.25">
      <c r="A9" t="s">
        <v>9</v>
      </c>
      <c r="B9">
        <v>31.84</v>
      </c>
      <c r="C9" t="s">
        <v>89</v>
      </c>
      <c r="E9" t="s">
        <v>61</v>
      </c>
      <c r="F9" s="1"/>
      <c r="G9" s="3">
        <v>322</v>
      </c>
      <c r="H9" s="3">
        <v>232</v>
      </c>
      <c r="I9" s="3">
        <v>337</v>
      </c>
      <c r="J9" s="3">
        <v>336</v>
      </c>
      <c r="K9" s="3">
        <v>317</v>
      </c>
      <c r="L9" s="3">
        <v>340</v>
      </c>
      <c r="M9" s="3">
        <v>341</v>
      </c>
      <c r="N9" s="3" t="s">
        <v>55</v>
      </c>
      <c r="O9" s="1"/>
      <c r="P9" s="1"/>
    </row>
    <row r="10" spans="1:17" x14ac:dyDescent="0.25">
      <c r="A10" t="s">
        <v>10</v>
      </c>
      <c r="B10">
        <v>34.93</v>
      </c>
      <c r="C10" t="s">
        <v>82</v>
      </c>
      <c r="E10" t="s">
        <v>62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7" x14ac:dyDescent="0.25">
      <c r="A11" t="s">
        <v>11</v>
      </c>
      <c r="B11">
        <v>34.96</v>
      </c>
      <c r="C11" t="s">
        <v>83</v>
      </c>
      <c r="O11" s="1"/>
    </row>
    <row r="12" spans="1:17" x14ac:dyDescent="0.25">
      <c r="A12" t="s">
        <v>12</v>
      </c>
      <c r="B12">
        <v>35.1</v>
      </c>
      <c r="C12" t="s">
        <v>84</v>
      </c>
      <c r="H12" s="3" t="s">
        <v>63</v>
      </c>
      <c r="I12" s="3"/>
    </row>
    <row r="13" spans="1:17" x14ac:dyDescent="0.25">
      <c r="A13" t="s">
        <v>13</v>
      </c>
      <c r="B13">
        <v>35.33</v>
      </c>
      <c r="C13" t="s">
        <v>85</v>
      </c>
      <c r="H13" s="4" t="s">
        <v>64</v>
      </c>
      <c r="I13" s="5"/>
    </row>
    <row r="14" spans="1:17" x14ac:dyDescent="0.25">
      <c r="A14" t="s">
        <v>14</v>
      </c>
      <c r="B14">
        <v>34.869999999999997</v>
      </c>
      <c r="C14" t="s">
        <v>86</v>
      </c>
    </row>
    <row r="15" spans="1:17" x14ac:dyDescent="0.25">
      <c r="A15" t="s">
        <v>15</v>
      </c>
      <c r="B15">
        <v>35.44</v>
      </c>
      <c r="C15" t="s">
        <v>87</v>
      </c>
    </row>
    <row r="16" spans="1:17" x14ac:dyDescent="0.25">
      <c r="A16" t="s">
        <v>16</v>
      </c>
      <c r="B16">
        <v>35.119999999999997</v>
      </c>
      <c r="C16" t="s">
        <v>88</v>
      </c>
    </row>
    <row r="17" spans="1:3" x14ac:dyDescent="0.25">
      <c r="A17" t="s">
        <v>17</v>
      </c>
      <c r="B17">
        <v>31.68</v>
      </c>
      <c r="C17" t="s">
        <v>89</v>
      </c>
    </row>
    <row r="18" spans="1:3" x14ac:dyDescent="0.25">
      <c r="A18" t="s">
        <v>18</v>
      </c>
      <c r="B18">
        <v>34.409999999999997</v>
      </c>
      <c r="C18" t="s">
        <v>82</v>
      </c>
    </row>
    <row r="19" spans="1:3" x14ac:dyDescent="0.25">
      <c r="A19" t="s">
        <v>19</v>
      </c>
      <c r="B19">
        <v>33.82</v>
      </c>
      <c r="C19" t="s">
        <v>83</v>
      </c>
    </row>
    <row r="20" spans="1:3" x14ac:dyDescent="0.25">
      <c r="A20" t="s">
        <v>20</v>
      </c>
      <c r="B20">
        <v>34.29</v>
      </c>
      <c r="C20" t="s">
        <v>84</v>
      </c>
    </row>
    <row r="21" spans="1:3" x14ac:dyDescent="0.25">
      <c r="A21" t="s">
        <v>21</v>
      </c>
      <c r="B21">
        <v>35.06</v>
      </c>
      <c r="C21" t="s">
        <v>85</v>
      </c>
    </row>
    <row r="22" spans="1:3" x14ac:dyDescent="0.25">
      <c r="A22" t="s">
        <v>22</v>
      </c>
      <c r="B22">
        <v>34.67</v>
      </c>
      <c r="C22" t="s">
        <v>86</v>
      </c>
    </row>
    <row r="23" spans="1:3" x14ac:dyDescent="0.25">
      <c r="A23" t="s">
        <v>23</v>
      </c>
      <c r="B23">
        <v>35.19</v>
      </c>
      <c r="C23" t="s">
        <v>87</v>
      </c>
    </row>
    <row r="24" spans="1:3" x14ac:dyDescent="0.25">
      <c r="A24" t="s">
        <v>24</v>
      </c>
      <c r="B24">
        <v>34.82</v>
      </c>
      <c r="C24" t="s">
        <v>88</v>
      </c>
    </row>
    <row r="25" spans="1:3" x14ac:dyDescent="0.25">
      <c r="A25" t="s">
        <v>25</v>
      </c>
      <c r="B25">
        <v>32.28</v>
      </c>
      <c r="C25" t="s">
        <v>89</v>
      </c>
    </row>
    <row r="26" spans="1:3" x14ac:dyDescent="0.25">
      <c r="A26" t="s">
        <v>26</v>
      </c>
      <c r="B26">
        <v>23.01</v>
      </c>
      <c r="C26" t="s">
        <v>90</v>
      </c>
    </row>
    <row r="27" spans="1:3" x14ac:dyDescent="0.25">
      <c r="A27" t="s">
        <v>27</v>
      </c>
      <c r="B27">
        <v>22.6</v>
      </c>
      <c r="C27" t="s">
        <v>91</v>
      </c>
    </row>
    <row r="28" spans="1:3" x14ac:dyDescent="0.25">
      <c r="A28" t="s">
        <v>28</v>
      </c>
      <c r="B28">
        <v>23.37</v>
      </c>
      <c r="C28" t="s">
        <v>92</v>
      </c>
    </row>
    <row r="29" spans="1:3" x14ac:dyDescent="0.25">
      <c r="A29" t="s">
        <v>29</v>
      </c>
      <c r="B29">
        <v>23.77</v>
      </c>
      <c r="C29" t="s">
        <v>93</v>
      </c>
    </row>
    <row r="30" spans="1:3" x14ac:dyDescent="0.25">
      <c r="A30" t="s">
        <v>30</v>
      </c>
      <c r="B30">
        <v>23.11</v>
      </c>
      <c r="C30" t="s">
        <v>94</v>
      </c>
    </row>
    <row r="31" spans="1:3" x14ac:dyDescent="0.25">
      <c r="A31" t="s">
        <v>31</v>
      </c>
      <c r="B31">
        <v>23.48</v>
      </c>
      <c r="C31" t="s">
        <v>95</v>
      </c>
    </row>
    <row r="32" spans="1:3" x14ac:dyDescent="0.25">
      <c r="A32" t="s">
        <v>32</v>
      </c>
      <c r="B32">
        <v>23.34</v>
      </c>
      <c r="C32" t="s">
        <v>96</v>
      </c>
    </row>
    <row r="33" spans="1:3" x14ac:dyDescent="0.25">
      <c r="A33" t="s">
        <v>34</v>
      </c>
      <c r="B33">
        <v>23.23</v>
      </c>
      <c r="C33" t="s">
        <v>90</v>
      </c>
    </row>
    <row r="34" spans="1:3" x14ac:dyDescent="0.25">
      <c r="A34" t="s">
        <v>35</v>
      </c>
      <c r="B34">
        <v>22.71</v>
      </c>
      <c r="C34" t="s">
        <v>91</v>
      </c>
    </row>
    <row r="35" spans="1:3" x14ac:dyDescent="0.25">
      <c r="A35" t="s">
        <v>36</v>
      </c>
      <c r="B35">
        <v>23.43</v>
      </c>
      <c r="C35" t="s">
        <v>92</v>
      </c>
    </row>
    <row r="36" spans="1:3" x14ac:dyDescent="0.25">
      <c r="A36" t="s">
        <v>37</v>
      </c>
      <c r="B36">
        <v>23.83</v>
      </c>
      <c r="C36" t="s">
        <v>93</v>
      </c>
    </row>
    <row r="37" spans="1:3" x14ac:dyDescent="0.25">
      <c r="A37" t="s">
        <v>38</v>
      </c>
      <c r="B37">
        <v>23.02</v>
      </c>
      <c r="C37" t="s">
        <v>94</v>
      </c>
    </row>
    <row r="38" spans="1:3" x14ac:dyDescent="0.25">
      <c r="A38" t="s">
        <v>39</v>
      </c>
      <c r="B38">
        <v>23.17</v>
      </c>
      <c r="C38" t="s">
        <v>95</v>
      </c>
    </row>
    <row r="39" spans="1:3" x14ac:dyDescent="0.25">
      <c r="A39" t="s">
        <v>40</v>
      </c>
      <c r="B39">
        <v>22.96</v>
      </c>
      <c r="C39" t="s">
        <v>96</v>
      </c>
    </row>
    <row r="40" spans="1:3" x14ac:dyDescent="0.25">
      <c r="A40" t="s">
        <v>41</v>
      </c>
      <c r="B40">
        <v>20.27</v>
      </c>
      <c r="C40" t="s">
        <v>97</v>
      </c>
    </row>
    <row r="41" spans="1:3" x14ac:dyDescent="0.25">
      <c r="A41" t="s">
        <v>42</v>
      </c>
      <c r="B41">
        <v>23.09</v>
      </c>
      <c r="C41" t="s">
        <v>90</v>
      </c>
    </row>
    <row r="42" spans="1:3" x14ac:dyDescent="0.25">
      <c r="A42" t="s">
        <v>43</v>
      </c>
      <c r="B42">
        <v>22.96</v>
      </c>
      <c r="C42" t="s">
        <v>91</v>
      </c>
    </row>
    <row r="43" spans="1:3" x14ac:dyDescent="0.25">
      <c r="A43" t="s">
        <v>44</v>
      </c>
      <c r="B43">
        <v>23.51</v>
      </c>
      <c r="C43" t="s">
        <v>92</v>
      </c>
    </row>
    <row r="44" spans="1:3" x14ac:dyDescent="0.25">
      <c r="A44" t="s">
        <v>45</v>
      </c>
      <c r="B44">
        <v>24.03</v>
      </c>
      <c r="C44" t="s">
        <v>93</v>
      </c>
    </row>
    <row r="45" spans="1:3" x14ac:dyDescent="0.25">
      <c r="A45" t="s">
        <v>46</v>
      </c>
      <c r="B45">
        <v>23.44</v>
      </c>
      <c r="C45" t="s">
        <v>94</v>
      </c>
    </row>
    <row r="46" spans="1:3" x14ac:dyDescent="0.25">
      <c r="A46" t="s">
        <v>47</v>
      </c>
      <c r="B46">
        <v>23.44</v>
      </c>
      <c r="C46" t="s">
        <v>95</v>
      </c>
    </row>
    <row r="47" spans="1:3" x14ac:dyDescent="0.25">
      <c r="A47" t="s">
        <v>48</v>
      </c>
      <c r="B47">
        <v>23.37</v>
      </c>
      <c r="C47" t="s">
        <v>96</v>
      </c>
    </row>
    <row r="48" spans="1:3" x14ac:dyDescent="0.25">
      <c r="A48" t="s">
        <v>49</v>
      </c>
      <c r="B48">
        <v>20.21</v>
      </c>
      <c r="C48" t="s">
        <v>97</v>
      </c>
    </row>
  </sheetData>
  <sortState ref="A1:B48">
    <sortCondition ref="A1:A4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6"/>
  <sheetViews>
    <sheetView zoomScaleNormal="100" workbookViewId="0">
      <selection sqref="A1:C1048576"/>
    </sheetView>
  </sheetViews>
  <sheetFormatPr defaultRowHeight="15" x14ac:dyDescent="0.25"/>
  <cols>
    <col min="1" max="1" width="12.42578125" customWidth="1"/>
    <col min="2" max="2" width="14.140625" customWidth="1"/>
  </cols>
  <sheetData>
    <row r="1" spans="1:3" x14ac:dyDescent="0.25">
      <c r="A1" t="s">
        <v>50</v>
      </c>
      <c r="B1" t="s">
        <v>52</v>
      </c>
    </row>
    <row r="2" spans="1:3" x14ac:dyDescent="0.25">
      <c r="A2">
        <v>22.6</v>
      </c>
      <c r="B2" t="s">
        <v>91</v>
      </c>
      <c r="C2">
        <f>AVERAGE(A2:A4)</f>
        <v>22.756666666666671</v>
      </c>
    </row>
    <row r="3" spans="1:3" x14ac:dyDescent="0.25">
      <c r="A3">
        <v>22.71</v>
      </c>
      <c r="B3" t="s">
        <v>91</v>
      </c>
    </row>
    <row r="4" spans="1:3" x14ac:dyDescent="0.25">
      <c r="A4">
        <v>22.96</v>
      </c>
      <c r="B4" t="s">
        <v>91</v>
      </c>
    </row>
    <row r="5" spans="1:3" x14ac:dyDescent="0.25">
      <c r="A5">
        <v>34.619999999999997</v>
      </c>
      <c r="B5" t="s">
        <v>83</v>
      </c>
      <c r="C5">
        <f>AVERAGE(A5:A7)</f>
        <v>34.466666666666669</v>
      </c>
    </row>
    <row r="6" spans="1:3" x14ac:dyDescent="0.25">
      <c r="A6">
        <v>34.96</v>
      </c>
      <c r="B6" t="s">
        <v>83</v>
      </c>
    </row>
    <row r="7" spans="1:3" x14ac:dyDescent="0.25">
      <c r="A7">
        <v>33.82</v>
      </c>
      <c r="B7" t="s">
        <v>83</v>
      </c>
    </row>
    <row r="8" spans="1:3" x14ac:dyDescent="0.25">
      <c r="A8">
        <v>29.68</v>
      </c>
      <c r="B8" t="s">
        <v>67</v>
      </c>
      <c r="C8">
        <f>AVERAGE(A8:A10)</f>
        <v>29.34</v>
      </c>
    </row>
    <row r="9" spans="1:3" x14ac:dyDescent="0.25">
      <c r="A9">
        <v>29.29</v>
      </c>
      <c r="B9" t="s">
        <v>67</v>
      </c>
    </row>
    <row r="10" spans="1:3" x14ac:dyDescent="0.25">
      <c r="A10">
        <v>29.05</v>
      </c>
      <c r="B10" t="s">
        <v>67</v>
      </c>
    </row>
    <row r="11" spans="1:3" x14ac:dyDescent="0.25">
      <c r="A11">
        <v>26.99</v>
      </c>
      <c r="B11" t="s">
        <v>74</v>
      </c>
      <c r="C11">
        <f>AVERAGE(A11:A13)</f>
        <v>27.126666666666665</v>
      </c>
    </row>
    <row r="12" spans="1:3" x14ac:dyDescent="0.25">
      <c r="A12">
        <v>27.02</v>
      </c>
      <c r="B12" t="s">
        <v>74</v>
      </c>
    </row>
    <row r="13" spans="1:3" x14ac:dyDescent="0.25">
      <c r="A13">
        <v>27.37</v>
      </c>
      <c r="B13" t="s">
        <v>74</v>
      </c>
    </row>
    <row r="14" spans="1:3" x14ac:dyDescent="0.25">
      <c r="A14">
        <v>23.11</v>
      </c>
      <c r="B14" t="s">
        <v>94</v>
      </c>
      <c r="C14">
        <f>AVERAGE(A14:A16)</f>
        <v>23.189999999999998</v>
      </c>
    </row>
    <row r="15" spans="1:3" x14ac:dyDescent="0.25">
      <c r="A15">
        <v>23.02</v>
      </c>
      <c r="B15" t="s">
        <v>94</v>
      </c>
    </row>
    <row r="16" spans="1:3" x14ac:dyDescent="0.25">
      <c r="A16">
        <v>23.44</v>
      </c>
      <c r="B16" t="s">
        <v>94</v>
      </c>
    </row>
    <row r="17" spans="1:3" x14ac:dyDescent="0.25">
      <c r="A17">
        <v>35.92</v>
      </c>
      <c r="B17" t="s">
        <v>86</v>
      </c>
      <c r="C17">
        <f>AVERAGE(A17:A19)</f>
        <v>35.153333333333329</v>
      </c>
    </row>
    <row r="18" spans="1:3" x14ac:dyDescent="0.25">
      <c r="A18">
        <v>34.869999999999997</v>
      </c>
      <c r="B18" t="s">
        <v>86</v>
      </c>
    </row>
    <row r="19" spans="1:3" x14ac:dyDescent="0.25">
      <c r="A19">
        <v>34.67</v>
      </c>
      <c r="B19" t="s">
        <v>86</v>
      </c>
    </row>
    <row r="20" spans="1:3" x14ac:dyDescent="0.25">
      <c r="A20">
        <v>29.79</v>
      </c>
      <c r="B20" t="s">
        <v>70</v>
      </c>
      <c r="C20">
        <f>AVERAGE(A20:A22)</f>
        <v>29.649999999999995</v>
      </c>
    </row>
    <row r="21" spans="1:3" x14ac:dyDescent="0.25">
      <c r="A21">
        <v>29.62</v>
      </c>
      <c r="B21" t="s">
        <v>70</v>
      </c>
    </row>
    <row r="22" spans="1:3" x14ac:dyDescent="0.25">
      <c r="A22">
        <v>29.54</v>
      </c>
      <c r="B22" t="s">
        <v>70</v>
      </c>
    </row>
    <row r="23" spans="1:3" x14ac:dyDescent="0.25">
      <c r="A23">
        <v>28.2</v>
      </c>
      <c r="B23" t="s">
        <v>77</v>
      </c>
      <c r="C23">
        <f>AVERAGE(A23:A25)</f>
        <v>27.933333333333337</v>
      </c>
    </row>
    <row r="24" spans="1:3" x14ac:dyDescent="0.25">
      <c r="A24">
        <v>27.78</v>
      </c>
      <c r="B24" t="s">
        <v>77</v>
      </c>
    </row>
    <row r="25" spans="1:3" x14ac:dyDescent="0.25">
      <c r="A25">
        <v>27.82</v>
      </c>
      <c r="B25" t="s">
        <v>77</v>
      </c>
    </row>
    <row r="26" spans="1:3" x14ac:dyDescent="0.25">
      <c r="A26">
        <v>23.01</v>
      </c>
      <c r="B26" t="s">
        <v>90</v>
      </c>
      <c r="C26">
        <f>AVERAGE(A26:A28)</f>
        <v>23.11</v>
      </c>
    </row>
    <row r="27" spans="1:3" x14ac:dyDescent="0.25">
      <c r="A27">
        <v>23.23</v>
      </c>
      <c r="B27" t="s">
        <v>90</v>
      </c>
    </row>
    <row r="28" spans="1:3" x14ac:dyDescent="0.25">
      <c r="A28">
        <v>23.09</v>
      </c>
      <c r="B28" t="s">
        <v>90</v>
      </c>
    </row>
    <row r="29" spans="1:3" x14ac:dyDescent="0.25">
      <c r="A29">
        <v>34.049999999999997</v>
      </c>
      <c r="B29" t="s">
        <v>82</v>
      </c>
      <c r="C29">
        <f>AVERAGE(A29:A31)</f>
        <v>34.463333333333331</v>
      </c>
    </row>
    <row r="30" spans="1:3" x14ac:dyDescent="0.25">
      <c r="A30">
        <v>34.93</v>
      </c>
      <c r="B30" t="s">
        <v>82</v>
      </c>
    </row>
    <row r="31" spans="1:3" x14ac:dyDescent="0.25">
      <c r="A31">
        <v>34.409999999999997</v>
      </c>
      <c r="B31" t="s">
        <v>82</v>
      </c>
    </row>
    <row r="32" spans="1:3" x14ac:dyDescent="0.25">
      <c r="A32">
        <v>29.8</v>
      </c>
      <c r="B32" t="s">
        <v>66</v>
      </c>
      <c r="C32">
        <f>AVERAGE(A32:A34)</f>
        <v>29.823333333333334</v>
      </c>
    </row>
    <row r="33" spans="1:3" x14ac:dyDescent="0.25">
      <c r="A33">
        <v>29.71</v>
      </c>
      <c r="B33" t="s">
        <v>66</v>
      </c>
    </row>
    <row r="34" spans="1:3" x14ac:dyDescent="0.25">
      <c r="A34">
        <v>29.96</v>
      </c>
      <c r="B34" t="s">
        <v>66</v>
      </c>
    </row>
    <row r="35" spans="1:3" x14ac:dyDescent="0.25">
      <c r="A35">
        <v>27.53</v>
      </c>
      <c r="B35" t="s">
        <v>73</v>
      </c>
      <c r="C35">
        <f>AVERAGE(A35:A37)</f>
        <v>27.386666666666667</v>
      </c>
    </row>
    <row r="36" spans="1:3" x14ac:dyDescent="0.25">
      <c r="A36">
        <v>27.35</v>
      </c>
      <c r="B36" t="s">
        <v>73</v>
      </c>
    </row>
    <row r="37" spans="1:3" x14ac:dyDescent="0.25">
      <c r="A37">
        <v>27.28</v>
      </c>
      <c r="B37" t="s">
        <v>73</v>
      </c>
    </row>
    <row r="38" spans="1:3" x14ac:dyDescent="0.25">
      <c r="A38">
        <v>23.77</v>
      </c>
      <c r="B38" t="s">
        <v>93</v>
      </c>
      <c r="C38">
        <f>AVERAGE(A38:A40)</f>
        <v>23.876666666666665</v>
      </c>
    </row>
    <row r="39" spans="1:3" x14ac:dyDescent="0.25">
      <c r="A39">
        <v>23.83</v>
      </c>
      <c r="B39" t="s">
        <v>93</v>
      </c>
    </row>
    <row r="40" spans="1:3" x14ac:dyDescent="0.25">
      <c r="A40">
        <v>24.03</v>
      </c>
      <c r="B40" t="s">
        <v>93</v>
      </c>
    </row>
    <row r="41" spans="1:3" x14ac:dyDescent="0.25">
      <c r="A41">
        <v>34.590000000000003</v>
      </c>
      <c r="B41" t="s">
        <v>85</v>
      </c>
      <c r="C41">
        <f>AVERAGE(A41:A43)</f>
        <v>34.993333333333332</v>
      </c>
    </row>
    <row r="42" spans="1:3" x14ac:dyDescent="0.25">
      <c r="A42">
        <v>35.33</v>
      </c>
      <c r="B42" t="s">
        <v>85</v>
      </c>
    </row>
    <row r="43" spans="1:3" x14ac:dyDescent="0.25">
      <c r="A43">
        <v>35.06</v>
      </c>
      <c r="B43" t="s">
        <v>85</v>
      </c>
    </row>
    <row r="44" spans="1:3" x14ac:dyDescent="0.25">
      <c r="A44">
        <v>30.71</v>
      </c>
      <c r="B44" t="s">
        <v>69</v>
      </c>
      <c r="C44">
        <f>AVERAGE(A44:A46)</f>
        <v>30.703333333333333</v>
      </c>
    </row>
    <row r="45" spans="1:3" x14ac:dyDescent="0.25">
      <c r="A45">
        <v>30.86</v>
      </c>
      <c r="B45" t="s">
        <v>69</v>
      </c>
    </row>
    <row r="46" spans="1:3" x14ac:dyDescent="0.25">
      <c r="A46">
        <v>30.54</v>
      </c>
      <c r="B46" t="s">
        <v>69</v>
      </c>
    </row>
    <row r="47" spans="1:3" x14ac:dyDescent="0.25">
      <c r="A47">
        <v>28.5</v>
      </c>
      <c r="B47" t="s">
        <v>76</v>
      </c>
      <c r="C47">
        <f>AVERAGE(A47:A49)</f>
        <v>28.446666666666669</v>
      </c>
    </row>
    <row r="48" spans="1:3" x14ac:dyDescent="0.25">
      <c r="A48">
        <v>28.15</v>
      </c>
      <c r="B48" t="s">
        <v>76</v>
      </c>
    </row>
    <row r="49" spans="1:3" x14ac:dyDescent="0.25">
      <c r="A49">
        <v>28.69</v>
      </c>
      <c r="B49" t="s">
        <v>76</v>
      </c>
    </row>
    <row r="50" spans="1:3" x14ac:dyDescent="0.25">
      <c r="A50">
        <v>23.37</v>
      </c>
      <c r="B50" t="s">
        <v>92</v>
      </c>
      <c r="C50">
        <f>AVERAGE(A50:A52)</f>
        <v>23.436666666666667</v>
      </c>
    </row>
    <row r="51" spans="1:3" x14ac:dyDescent="0.25">
      <c r="A51">
        <v>23.43</v>
      </c>
      <c r="B51" t="s">
        <v>92</v>
      </c>
    </row>
    <row r="52" spans="1:3" x14ac:dyDescent="0.25">
      <c r="A52">
        <v>23.51</v>
      </c>
      <c r="B52" t="s">
        <v>92</v>
      </c>
    </row>
    <row r="53" spans="1:3" x14ac:dyDescent="0.25">
      <c r="A53">
        <v>35.159999999999997</v>
      </c>
      <c r="B53" t="s">
        <v>84</v>
      </c>
      <c r="C53">
        <f>AVERAGE(A53:A55)</f>
        <v>34.849999999999994</v>
      </c>
    </row>
    <row r="54" spans="1:3" x14ac:dyDescent="0.25">
      <c r="A54">
        <v>35.1</v>
      </c>
      <c r="B54" t="s">
        <v>84</v>
      </c>
    </row>
    <row r="55" spans="1:3" x14ac:dyDescent="0.25">
      <c r="A55">
        <v>34.29</v>
      </c>
      <c r="B55" t="s">
        <v>84</v>
      </c>
    </row>
    <row r="56" spans="1:3" x14ac:dyDescent="0.25">
      <c r="A56">
        <v>30.52</v>
      </c>
      <c r="B56" t="s">
        <v>68</v>
      </c>
      <c r="C56">
        <f>AVERAGE(A56:A58)</f>
        <v>30.463333333333335</v>
      </c>
    </row>
    <row r="57" spans="1:3" x14ac:dyDescent="0.25">
      <c r="A57">
        <v>30.39</v>
      </c>
      <c r="B57" t="s">
        <v>68</v>
      </c>
    </row>
    <row r="58" spans="1:3" x14ac:dyDescent="0.25">
      <c r="A58">
        <v>30.48</v>
      </c>
      <c r="B58" t="s">
        <v>68</v>
      </c>
    </row>
    <row r="59" spans="1:3" x14ac:dyDescent="0.25">
      <c r="A59">
        <v>27.48</v>
      </c>
      <c r="B59" t="s">
        <v>75</v>
      </c>
      <c r="C59">
        <f>AVERAGE(A59:A61)</f>
        <v>27.623333333333335</v>
      </c>
    </row>
    <row r="60" spans="1:3" x14ac:dyDescent="0.25">
      <c r="A60">
        <v>27.46</v>
      </c>
      <c r="B60" t="s">
        <v>75</v>
      </c>
    </row>
    <row r="61" spans="1:3" x14ac:dyDescent="0.25">
      <c r="A61">
        <v>27.93</v>
      </c>
      <c r="B61" t="s">
        <v>75</v>
      </c>
    </row>
    <row r="62" spans="1:3" x14ac:dyDescent="0.25">
      <c r="A62">
        <v>23.48</v>
      </c>
      <c r="B62" t="s">
        <v>95</v>
      </c>
      <c r="C62">
        <f>AVERAGE(A62:A64)</f>
        <v>23.363333333333333</v>
      </c>
    </row>
    <row r="63" spans="1:3" x14ac:dyDescent="0.25">
      <c r="A63">
        <v>23.17</v>
      </c>
      <c r="B63" t="s">
        <v>95</v>
      </c>
    </row>
    <row r="64" spans="1:3" x14ac:dyDescent="0.25">
      <c r="A64">
        <v>23.44</v>
      </c>
      <c r="B64" t="s">
        <v>95</v>
      </c>
    </row>
    <row r="65" spans="1:3" x14ac:dyDescent="0.25">
      <c r="A65">
        <v>35.58</v>
      </c>
      <c r="B65" t="s">
        <v>87</v>
      </c>
      <c r="C65">
        <f>AVERAGE(A65:A67)</f>
        <v>35.403333333333329</v>
      </c>
    </row>
    <row r="66" spans="1:3" x14ac:dyDescent="0.25">
      <c r="A66">
        <v>35.44</v>
      </c>
      <c r="B66" t="s">
        <v>87</v>
      </c>
    </row>
    <row r="67" spans="1:3" x14ac:dyDescent="0.25">
      <c r="A67">
        <v>35.19</v>
      </c>
      <c r="B67" t="s">
        <v>87</v>
      </c>
    </row>
    <row r="68" spans="1:3" x14ac:dyDescent="0.25">
      <c r="A68">
        <v>30.7</v>
      </c>
      <c r="B68" t="s">
        <v>71</v>
      </c>
      <c r="C68">
        <f>AVERAGE(A68:A70)</f>
        <v>30.366666666666664</v>
      </c>
    </row>
    <row r="69" spans="1:3" x14ac:dyDescent="0.25">
      <c r="A69">
        <v>30.3</v>
      </c>
      <c r="B69" t="s">
        <v>71</v>
      </c>
    </row>
    <row r="70" spans="1:3" x14ac:dyDescent="0.25">
      <c r="A70">
        <v>30.1</v>
      </c>
      <c r="B70" t="s">
        <v>71</v>
      </c>
    </row>
    <row r="71" spans="1:3" x14ac:dyDescent="0.25">
      <c r="A71">
        <v>27</v>
      </c>
      <c r="B71" t="s">
        <v>78</v>
      </c>
      <c r="C71">
        <f>AVERAGE(A71:A73)</f>
        <v>26.853333333333335</v>
      </c>
    </row>
    <row r="72" spans="1:3" x14ac:dyDescent="0.25">
      <c r="A72">
        <v>26.74</v>
      </c>
      <c r="B72" t="s">
        <v>78</v>
      </c>
    </row>
    <row r="73" spans="1:3" x14ac:dyDescent="0.25">
      <c r="A73">
        <v>26.82</v>
      </c>
      <c r="B73" t="s">
        <v>78</v>
      </c>
    </row>
    <row r="74" spans="1:3" x14ac:dyDescent="0.25">
      <c r="A74">
        <v>23.34</v>
      </c>
      <c r="B74" t="s">
        <v>96</v>
      </c>
      <c r="C74">
        <f>AVERAGE(A74:A76)</f>
        <v>23.223333333333333</v>
      </c>
    </row>
    <row r="75" spans="1:3" x14ac:dyDescent="0.25">
      <c r="A75">
        <v>22.96</v>
      </c>
      <c r="B75" t="s">
        <v>96</v>
      </c>
    </row>
    <row r="76" spans="1:3" x14ac:dyDescent="0.25">
      <c r="A76">
        <v>23.37</v>
      </c>
      <c r="B76" t="s">
        <v>96</v>
      </c>
    </row>
    <row r="77" spans="1:3" x14ac:dyDescent="0.25">
      <c r="A77">
        <v>36.31</v>
      </c>
      <c r="B77" t="s">
        <v>88</v>
      </c>
      <c r="C77">
        <f>AVERAGE(A77:A79)</f>
        <v>35.416666666666664</v>
      </c>
    </row>
    <row r="78" spans="1:3" x14ac:dyDescent="0.25">
      <c r="A78">
        <v>35.119999999999997</v>
      </c>
      <c r="B78" t="s">
        <v>88</v>
      </c>
    </row>
    <row r="79" spans="1:3" x14ac:dyDescent="0.25">
      <c r="A79">
        <v>34.82</v>
      </c>
      <c r="B79" t="s">
        <v>88</v>
      </c>
    </row>
    <row r="80" spans="1:3" x14ac:dyDescent="0.25">
      <c r="A80">
        <v>30.11</v>
      </c>
      <c r="B80" t="s">
        <v>72</v>
      </c>
      <c r="C80">
        <f>AVERAGE(A80:A82)</f>
        <v>30.016666666666666</v>
      </c>
    </row>
    <row r="81" spans="1:3" x14ac:dyDescent="0.25">
      <c r="A81">
        <v>29.72</v>
      </c>
      <c r="B81" t="s">
        <v>72</v>
      </c>
    </row>
    <row r="82" spans="1:3" x14ac:dyDescent="0.25">
      <c r="A82">
        <v>30.22</v>
      </c>
      <c r="B82" t="s">
        <v>72</v>
      </c>
    </row>
    <row r="83" spans="1:3" x14ac:dyDescent="0.25">
      <c r="A83">
        <v>28.51</v>
      </c>
      <c r="B83" t="s">
        <v>79</v>
      </c>
      <c r="C83">
        <f>AVERAGE(A83:A85)</f>
        <v>27.92</v>
      </c>
    </row>
    <row r="84" spans="1:3" x14ac:dyDescent="0.25">
      <c r="A84">
        <v>27.48</v>
      </c>
      <c r="B84" t="s">
        <v>79</v>
      </c>
    </row>
    <row r="85" spans="1:3" x14ac:dyDescent="0.25">
      <c r="A85">
        <v>27.77</v>
      </c>
      <c r="B85" t="s">
        <v>79</v>
      </c>
    </row>
    <row r="86" spans="1:3" x14ac:dyDescent="0.25">
      <c r="A86">
        <v>20.27</v>
      </c>
      <c r="B86" t="s">
        <v>97</v>
      </c>
      <c r="C86">
        <f>AVERAGE(A86:A87)</f>
        <v>20.240000000000002</v>
      </c>
    </row>
    <row r="87" spans="1:3" x14ac:dyDescent="0.25">
      <c r="A87">
        <v>20.21</v>
      </c>
      <c r="B87" t="s">
        <v>97</v>
      </c>
    </row>
    <row r="88" spans="1:3" x14ac:dyDescent="0.25">
      <c r="A88">
        <v>31.84</v>
      </c>
      <c r="B88" t="s">
        <v>89</v>
      </c>
      <c r="C88">
        <f>AVERAGE(A88:A90)</f>
        <v>31.933333333333334</v>
      </c>
    </row>
    <row r="89" spans="1:3" x14ac:dyDescent="0.25">
      <c r="A89">
        <v>31.68</v>
      </c>
      <c r="B89" t="s">
        <v>89</v>
      </c>
    </row>
    <row r="90" spans="1:3" x14ac:dyDescent="0.25">
      <c r="A90">
        <v>32.28</v>
      </c>
      <c r="B90" t="s">
        <v>89</v>
      </c>
    </row>
    <row r="91" spans="1:3" x14ac:dyDescent="0.25">
      <c r="A91">
        <v>30.58</v>
      </c>
      <c r="B91" t="s">
        <v>81</v>
      </c>
      <c r="C91">
        <f>AVERAGE(A91:A93)</f>
        <v>30.536666666666665</v>
      </c>
    </row>
    <row r="92" spans="1:3" x14ac:dyDescent="0.25">
      <c r="A92">
        <v>31.02</v>
      </c>
      <c r="B92" t="s">
        <v>81</v>
      </c>
    </row>
    <row r="93" spans="1:3" x14ac:dyDescent="0.25">
      <c r="A93">
        <v>30.01</v>
      </c>
      <c r="B93" t="s">
        <v>81</v>
      </c>
    </row>
    <row r="94" spans="1:3" x14ac:dyDescent="0.25">
      <c r="A94">
        <v>33.81</v>
      </c>
      <c r="B94" t="s">
        <v>80</v>
      </c>
      <c r="C94">
        <f>AVERAGE(A94:A96)</f>
        <v>34.086666666666666</v>
      </c>
    </row>
    <row r="95" spans="1:3" x14ac:dyDescent="0.25">
      <c r="A95">
        <v>34.380000000000003</v>
      </c>
      <c r="B95" t="s">
        <v>80</v>
      </c>
    </row>
    <row r="96" spans="1:3" x14ac:dyDescent="0.25">
      <c r="A96">
        <v>34.07</v>
      </c>
      <c r="B96" t="s">
        <v>80</v>
      </c>
    </row>
  </sheetData>
  <sortState ref="A2:C101">
    <sortCondition ref="B2:B10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H5" sqref="H5"/>
    </sheetView>
  </sheetViews>
  <sheetFormatPr defaultRowHeight="15" x14ac:dyDescent="0.25"/>
  <cols>
    <col min="1" max="1" width="16.42578125" customWidth="1"/>
    <col min="2" max="2" width="11.140625" customWidth="1"/>
    <col min="4" max="4" width="13" customWidth="1"/>
    <col min="5" max="5" width="18" customWidth="1"/>
    <col min="7" max="7" width="30" customWidth="1"/>
    <col min="8" max="8" width="21" customWidth="1"/>
  </cols>
  <sheetData>
    <row r="1" spans="1:10" ht="15.75" thickBot="1" x14ac:dyDescent="0.3">
      <c r="E1" s="15" t="s">
        <v>99</v>
      </c>
      <c r="F1" s="15"/>
      <c r="G1" s="15" t="s">
        <v>100</v>
      </c>
    </row>
    <row r="2" spans="1:10" ht="17.25" x14ac:dyDescent="0.25">
      <c r="E2" s="6" t="s">
        <v>103</v>
      </c>
      <c r="F2" s="7" t="s">
        <v>98</v>
      </c>
      <c r="G2" s="15"/>
    </row>
    <row r="3" spans="1:10" x14ac:dyDescent="0.25">
      <c r="A3" t="s">
        <v>91</v>
      </c>
      <c r="B3">
        <v>22.756666666666671</v>
      </c>
      <c r="D3" t="s">
        <v>91</v>
      </c>
      <c r="G3" s="10"/>
      <c r="H3" s="11"/>
      <c r="I3" s="11"/>
      <c r="J3" s="12"/>
    </row>
    <row r="4" spans="1:10" x14ac:dyDescent="0.25">
      <c r="A4" t="s">
        <v>83</v>
      </c>
      <c r="B4">
        <v>34.466666666666669</v>
      </c>
      <c r="D4" t="s">
        <v>83</v>
      </c>
      <c r="E4">
        <f>POWER(2,B4-B3)</f>
        <v>3350.1268318526641</v>
      </c>
      <c r="F4">
        <f>E4*10</f>
        <v>33501.268318526643</v>
      </c>
      <c r="G4" s="8" t="s">
        <v>102</v>
      </c>
      <c r="H4" s="9">
        <f>E4/J4</f>
        <v>1.0116194403019214</v>
      </c>
      <c r="I4" s="13"/>
      <c r="J4" s="12">
        <v>3311.647343246791</v>
      </c>
    </row>
    <row r="5" spans="1:10" x14ac:dyDescent="0.25">
      <c r="A5" t="s">
        <v>67</v>
      </c>
      <c r="B5">
        <v>29.34</v>
      </c>
      <c r="D5" t="s">
        <v>67</v>
      </c>
      <c r="E5">
        <f>POWER(2,B5-B3)</f>
        <v>95.891652920107262</v>
      </c>
      <c r="F5">
        <f t="shared" ref="F5:F34" si="0">E5*10</f>
        <v>958.91652920107265</v>
      </c>
      <c r="G5" s="8" t="s">
        <v>102</v>
      </c>
      <c r="H5" s="14">
        <f>E5/J5</f>
        <v>7.6238664985012652E-2</v>
      </c>
      <c r="I5" s="12"/>
      <c r="J5" s="12">
        <v>1257.782424954032</v>
      </c>
    </row>
    <row r="6" spans="1:10" x14ac:dyDescent="0.25">
      <c r="A6" t="s">
        <v>74</v>
      </c>
      <c r="B6">
        <v>27.126666666666665</v>
      </c>
      <c r="D6" t="s">
        <v>74</v>
      </c>
      <c r="E6">
        <f>POWER(2,B6-B3)</f>
        <v>20.677645290199784</v>
      </c>
      <c r="F6">
        <f t="shared" si="0"/>
        <v>206.77645290199786</v>
      </c>
      <c r="G6" s="8" t="s">
        <v>102</v>
      </c>
      <c r="H6">
        <f>E6/J6</f>
        <v>1.4035861509559737E-3</v>
      </c>
      <c r="J6">
        <v>14732.010055896013</v>
      </c>
    </row>
    <row r="7" spans="1:10" x14ac:dyDescent="0.25">
      <c r="A7" t="s">
        <v>94</v>
      </c>
      <c r="B7">
        <v>23.189999999999998</v>
      </c>
      <c r="D7" t="s">
        <v>94</v>
      </c>
    </row>
    <row r="8" spans="1:10" x14ac:dyDescent="0.25">
      <c r="A8" t="s">
        <v>86</v>
      </c>
      <c r="B8">
        <v>35.153333333333329</v>
      </c>
      <c r="D8" t="s">
        <v>86</v>
      </c>
      <c r="E8">
        <f>POWER(2,B8-B7)</f>
        <v>3993.210289038288</v>
      </c>
      <c r="F8">
        <f t="shared" si="0"/>
        <v>39932.102890382877</v>
      </c>
      <c r="G8" s="8" t="s">
        <v>102</v>
      </c>
      <c r="H8" s="9">
        <f>E8/J8</f>
        <v>1.2058078276907596</v>
      </c>
      <c r="I8" s="13"/>
      <c r="J8" s="12">
        <v>3311.647343246791</v>
      </c>
    </row>
    <row r="9" spans="1:10" x14ac:dyDescent="0.25">
      <c r="A9" t="s">
        <v>70</v>
      </c>
      <c r="B9">
        <v>29.649999999999995</v>
      </c>
      <c r="D9" t="s">
        <v>70</v>
      </c>
      <c r="E9">
        <f>POWER(2,B9-B7)</f>
        <v>88.034676360943394</v>
      </c>
      <c r="F9">
        <f t="shared" si="0"/>
        <v>880.34676360943399</v>
      </c>
      <c r="G9" s="8" t="s">
        <v>102</v>
      </c>
      <c r="H9" s="14">
        <f>E9/J9</f>
        <v>6.9991975252922445E-2</v>
      </c>
      <c r="I9" s="12"/>
      <c r="J9" s="12">
        <v>1257.782424954032</v>
      </c>
    </row>
    <row r="10" spans="1:10" x14ac:dyDescent="0.25">
      <c r="A10" t="s">
        <v>77</v>
      </c>
      <c r="B10">
        <v>27.933333333333337</v>
      </c>
      <c r="D10" t="s">
        <v>77</v>
      </c>
      <c r="E10">
        <f>POWER(2,B10-B7)</f>
        <v>26.784627614030523</v>
      </c>
      <c r="F10">
        <f t="shared" si="0"/>
        <v>267.84627614030524</v>
      </c>
      <c r="G10" s="8" t="s">
        <v>102</v>
      </c>
      <c r="H10">
        <f>E10/J10</f>
        <v>1.8181244455036764E-3</v>
      </c>
      <c r="J10">
        <v>14732.010055896013</v>
      </c>
    </row>
    <row r="11" spans="1:10" x14ac:dyDescent="0.25">
      <c r="A11" t="s">
        <v>90</v>
      </c>
      <c r="B11">
        <v>23.11</v>
      </c>
      <c r="D11" t="s">
        <v>90</v>
      </c>
    </row>
    <row r="12" spans="1:10" x14ac:dyDescent="0.25">
      <c r="A12" t="s">
        <v>82</v>
      </c>
      <c r="B12">
        <v>34.463333333333331</v>
      </c>
      <c r="D12" t="s">
        <v>82</v>
      </c>
      <c r="E12">
        <f>POWER(2,B12-B11)</f>
        <v>2616.3382114875621</v>
      </c>
      <c r="F12">
        <f t="shared" si="0"/>
        <v>26163.382114875621</v>
      </c>
      <c r="G12" s="8" t="s">
        <v>102</v>
      </c>
      <c r="H12" s="9">
        <f>E12/J12</f>
        <v>0.79004131186337712</v>
      </c>
      <c r="I12" s="13"/>
      <c r="J12" s="12">
        <v>3311.647343246791</v>
      </c>
    </row>
    <row r="13" spans="1:10" x14ac:dyDescent="0.25">
      <c r="A13" t="s">
        <v>66</v>
      </c>
      <c r="B13">
        <v>29.823333333333334</v>
      </c>
      <c r="D13" t="s">
        <v>66</v>
      </c>
      <c r="E13">
        <f>POWER(2,B13-B11)</f>
        <v>104.93363179395483</v>
      </c>
      <c r="F13">
        <f t="shared" si="0"/>
        <v>1049.3363179395483</v>
      </c>
      <c r="G13" s="8" t="s">
        <v>102</v>
      </c>
      <c r="H13" s="14">
        <f>E13/J13</f>
        <v>8.3427490885627398E-2</v>
      </c>
      <c r="I13" s="12"/>
      <c r="J13" s="12">
        <v>1257.782424954032</v>
      </c>
    </row>
    <row r="14" spans="1:10" x14ac:dyDescent="0.25">
      <c r="A14" t="s">
        <v>73</v>
      </c>
      <c r="B14">
        <v>27.386666666666667</v>
      </c>
      <c r="D14" t="s">
        <v>73</v>
      </c>
      <c r="E14">
        <f>POWER(2,B14-B11)</f>
        <v>19.382283791041157</v>
      </c>
      <c r="F14">
        <f t="shared" si="0"/>
        <v>193.82283791041158</v>
      </c>
      <c r="G14" s="8" t="s">
        <v>102</v>
      </c>
      <c r="H14">
        <f>E14/J14</f>
        <v>1.3156577899079034E-3</v>
      </c>
      <c r="J14">
        <v>14732.010055896013</v>
      </c>
    </row>
    <row r="15" spans="1:10" x14ac:dyDescent="0.25">
      <c r="A15" t="s">
        <v>93</v>
      </c>
      <c r="B15">
        <v>23.876666666666665</v>
      </c>
      <c r="D15" t="s">
        <v>93</v>
      </c>
    </row>
    <row r="16" spans="1:10" x14ac:dyDescent="0.25">
      <c r="A16" t="s">
        <v>85</v>
      </c>
      <c r="B16">
        <v>34.993333333333332</v>
      </c>
      <c r="D16" t="s">
        <v>85</v>
      </c>
      <c r="E16">
        <f>POWER(2,B16-B15)</f>
        <v>2220.4966303773049</v>
      </c>
      <c r="F16">
        <f t="shared" si="0"/>
        <v>22204.96630377305</v>
      </c>
      <c r="G16" s="8" t="s">
        <v>102</v>
      </c>
      <c r="H16" s="9">
        <f>E16/J16</f>
        <v>0.67051119887671828</v>
      </c>
      <c r="I16" s="13"/>
      <c r="J16" s="12">
        <v>3311.647343246791</v>
      </c>
    </row>
    <row r="17" spans="1:10" x14ac:dyDescent="0.25">
      <c r="A17" t="s">
        <v>69</v>
      </c>
      <c r="B17">
        <v>30.703333333333333</v>
      </c>
      <c r="D17" t="s">
        <v>69</v>
      </c>
      <c r="E17">
        <f>POWER(2,B17-B15)</f>
        <v>113.50929781288846</v>
      </c>
      <c r="F17">
        <f t="shared" si="0"/>
        <v>1135.0929781288846</v>
      </c>
      <c r="G17" s="8" t="s">
        <v>102</v>
      </c>
      <c r="H17" s="14">
        <f>E17/J17</f>
        <v>9.0245574720156291E-2</v>
      </c>
      <c r="I17" s="12"/>
      <c r="J17" s="12">
        <v>1257.782424954032</v>
      </c>
    </row>
    <row r="18" spans="1:10" x14ac:dyDescent="0.25">
      <c r="A18" t="s">
        <v>76</v>
      </c>
      <c r="B18">
        <v>28.446666666666669</v>
      </c>
      <c r="D18" t="s">
        <v>76</v>
      </c>
      <c r="E18">
        <f>POWER(2,B18-B15)</f>
        <v>23.752377130064851</v>
      </c>
      <c r="F18">
        <f t="shared" si="0"/>
        <v>237.52377130064849</v>
      </c>
      <c r="G18" s="8" t="s">
        <v>102</v>
      </c>
      <c r="H18">
        <f>E18/J18</f>
        <v>1.6122971026997586E-3</v>
      </c>
      <c r="J18">
        <v>14732.010055896013</v>
      </c>
    </row>
    <row r="19" spans="1:10" x14ac:dyDescent="0.25">
      <c r="A19" t="s">
        <v>92</v>
      </c>
      <c r="B19">
        <v>23.436666666666667</v>
      </c>
      <c r="D19" t="s">
        <v>92</v>
      </c>
    </row>
    <row r="20" spans="1:10" x14ac:dyDescent="0.25">
      <c r="A20" t="s">
        <v>84</v>
      </c>
      <c r="B20">
        <v>34.849999999999994</v>
      </c>
      <c r="D20" t="s">
        <v>84</v>
      </c>
      <c r="E20">
        <f>POWER(2,B20-B19)</f>
        <v>2727.4430042560698</v>
      </c>
      <c r="F20">
        <f t="shared" si="0"/>
        <v>27274.4300425607</v>
      </c>
      <c r="G20" s="8" t="s">
        <v>102</v>
      </c>
      <c r="H20" s="9">
        <f>E20/J20</f>
        <v>0.82359101726756989</v>
      </c>
      <c r="I20" s="13"/>
      <c r="J20" s="12">
        <v>3311.647343246791</v>
      </c>
    </row>
    <row r="21" spans="1:10" x14ac:dyDescent="0.25">
      <c r="A21" t="s">
        <v>68</v>
      </c>
      <c r="B21">
        <v>30.463333333333335</v>
      </c>
      <c r="D21" t="s">
        <v>68</v>
      </c>
      <c r="E21">
        <f>POWER(2,B21-B19)</f>
        <v>130.3879436745334</v>
      </c>
      <c r="F21">
        <f t="shared" si="0"/>
        <v>1303.879436745334</v>
      </c>
      <c r="G21" s="8" t="s">
        <v>102</v>
      </c>
      <c r="H21" s="14">
        <f>E21/J21</f>
        <v>0.10366494322680544</v>
      </c>
      <c r="I21" s="12"/>
      <c r="J21" s="12">
        <v>1257.782424954032</v>
      </c>
    </row>
    <row r="22" spans="1:10" x14ac:dyDescent="0.25">
      <c r="A22" t="s">
        <v>75</v>
      </c>
      <c r="B22">
        <v>27.623333333333335</v>
      </c>
      <c r="D22" t="s">
        <v>75</v>
      </c>
      <c r="E22">
        <f>POWER(2,B22-B19)</f>
        <v>18.210096553405165</v>
      </c>
      <c r="F22">
        <f t="shared" si="0"/>
        <v>182.10096553405165</v>
      </c>
      <c r="G22" s="8" t="s">
        <v>102</v>
      </c>
      <c r="H22">
        <f>E22/J22</f>
        <v>1.2360904237991041E-3</v>
      </c>
      <c r="J22">
        <v>14732.010055896013</v>
      </c>
    </row>
    <row r="23" spans="1:10" x14ac:dyDescent="0.25">
      <c r="A23" t="s">
        <v>95</v>
      </c>
      <c r="B23">
        <v>23.363333333333333</v>
      </c>
      <c r="D23" t="s">
        <v>95</v>
      </c>
    </row>
    <row r="24" spans="1:10" x14ac:dyDescent="0.25">
      <c r="A24" t="s">
        <v>87</v>
      </c>
      <c r="B24">
        <v>35.403333333333329</v>
      </c>
      <c r="D24" t="s">
        <v>87</v>
      </c>
      <c r="E24">
        <f>POWER(2,B24-B23)</f>
        <v>4211.1542339832349</v>
      </c>
      <c r="F24">
        <f t="shared" si="0"/>
        <v>42111.542339832347</v>
      </c>
      <c r="G24" s="8" t="s">
        <v>102</v>
      </c>
      <c r="H24" s="9">
        <f>E24/J24</f>
        <v>1.2716191663858003</v>
      </c>
      <c r="I24" s="13"/>
      <c r="J24" s="12">
        <v>3311.647343246791</v>
      </c>
    </row>
    <row r="25" spans="1:10" x14ac:dyDescent="0.25">
      <c r="A25" t="s">
        <v>71</v>
      </c>
      <c r="B25">
        <v>30.366666666666664</v>
      </c>
      <c r="D25" t="s">
        <v>71</v>
      </c>
      <c r="E25">
        <f>POWER(2,B25-B23)</f>
        <v>128.29608471579783</v>
      </c>
      <c r="F25">
        <f t="shared" si="0"/>
        <v>1282.9608471579784</v>
      </c>
      <c r="G25" s="8" t="s">
        <v>102</v>
      </c>
      <c r="H25" s="14">
        <f>E25/J25</f>
        <v>0.10200181062355571</v>
      </c>
      <c r="I25" s="12"/>
      <c r="J25" s="12">
        <v>1257.782424954032</v>
      </c>
    </row>
    <row r="26" spans="1:10" x14ac:dyDescent="0.25">
      <c r="A26" t="s">
        <v>78</v>
      </c>
      <c r="B26">
        <v>26.853333333333335</v>
      </c>
      <c r="D26" t="s">
        <v>78</v>
      </c>
      <c r="E26">
        <f>POWER(2,B26-B23)</f>
        <v>11.235559005903992</v>
      </c>
      <c r="F26">
        <f t="shared" si="0"/>
        <v>112.35559005903993</v>
      </c>
      <c r="G26" s="8" t="s">
        <v>102</v>
      </c>
      <c r="H26">
        <f>E26/J26</f>
        <v>7.6266300140131397E-4</v>
      </c>
      <c r="J26">
        <v>14732.010055896013</v>
      </c>
    </row>
    <row r="27" spans="1:10" x14ac:dyDescent="0.25">
      <c r="A27" t="s">
        <v>96</v>
      </c>
      <c r="B27">
        <v>23.223333333333333</v>
      </c>
      <c r="D27" t="s">
        <v>96</v>
      </c>
    </row>
    <row r="28" spans="1:10" x14ac:dyDescent="0.25">
      <c r="A28" t="s">
        <v>88</v>
      </c>
      <c r="B28">
        <v>35.416666666666664</v>
      </c>
      <c r="D28" t="s">
        <v>88</v>
      </c>
      <c r="E28">
        <f>POWER(2,B28-B27)</f>
        <v>4683.3765866164367</v>
      </c>
      <c r="F28">
        <f t="shared" si="0"/>
        <v>46833.765866164365</v>
      </c>
      <c r="G28" s="8" t="s">
        <v>102</v>
      </c>
      <c r="H28" s="9">
        <f>E28/J28</f>
        <v>1.414213562373094</v>
      </c>
      <c r="I28" s="13"/>
      <c r="J28" s="12">
        <v>3311.647343246791</v>
      </c>
    </row>
    <row r="29" spans="1:10" x14ac:dyDescent="0.25">
      <c r="A29" t="s">
        <v>72</v>
      </c>
      <c r="B29">
        <v>30.016666666666666</v>
      </c>
      <c r="D29" t="s">
        <v>72</v>
      </c>
      <c r="E29">
        <f>POWER(2,B29-B27)</f>
        <v>110.91674186783534</v>
      </c>
      <c r="F29">
        <f t="shared" si="0"/>
        <v>1109.1674186783534</v>
      </c>
      <c r="G29" s="8" t="s">
        <v>102</v>
      </c>
      <c r="H29" s="14">
        <f>E29/J29</f>
        <v>8.8184362944878164E-2</v>
      </c>
      <c r="I29" s="12"/>
      <c r="J29" s="12">
        <v>1257.782424954032</v>
      </c>
    </row>
    <row r="30" spans="1:10" x14ac:dyDescent="0.25">
      <c r="A30" t="s">
        <v>79</v>
      </c>
      <c r="B30">
        <v>27.92</v>
      </c>
      <c r="D30" t="s">
        <v>79</v>
      </c>
      <c r="E30">
        <f>POWER(2,B30-B27)</f>
        <v>25.932091558718216</v>
      </c>
      <c r="F30">
        <f t="shared" si="0"/>
        <v>259.32091558718218</v>
      </c>
      <c r="G30" s="8" t="s">
        <v>102</v>
      </c>
      <c r="H30">
        <f>E30/J30</f>
        <v>1.7602548097867834E-3</v>
      </c>
      <c r="J30">
        <v>14732.010055896013</v>
      </c>
    </row>
    <row r="31" spans="1:10" x14ac:dyDescent="0.25">
      <c r="A31" t="s">
        <v>97</v>
      </c>
      <c r="B31">
        <v>20.240000000000002</v>
      </c>
      <c r="D31" t="s">
        <v>97</v>
      </c>
    </row>
    <row r="32" spans="1:10" x14ac:dyDescent="0.25">
      <c r="A32" t="s">
        <v>89</v>
      </c>
      <c r="B32">
        <v>31.933333333333334</v>
      </c>
      <c r="D32" t="s">
        <v>89</v>
      </c>
      <c r="E32">
        <f>POWER(2,B32-B31)</f>
        <v>3311.647343246791</v>
      </c>
      <c r="F32">
        <f t="shared" si="0"/>
        <v>33116.473432467908</v>
      </c>
      <c r="G32" t="s">
        <v>101</v>
      </c>
      <c r="H32" s="9">
        <f>E32/J32</f>
        <v>1</v>
      </c>
      <c r="I32" s="13"/>
      <c r="J32" s="12">
        <v>3311.647343246791</v>
      </c>
    </row>
    <row r="33" spans="1:10" x14ac:dyDescent="0.25">
      <c r="A33" t="s">
        <v>81</v>
      </c>
      <c r="B33">
        <v>30.536666666666665</v>
      </c>
      <c r="D33" t="s">
        <v>81</v>
      </c>
      <c r="E33">
        <f>POWER(2,B33-B31)</f>
        <v>1257.782424954032</v>
      </c>
      <c r="F33">
        <f t="shared" si="0"/>
        <v>12577.824249540319</v>
      </c>
      <c r="G33" t="s">
        <v>101</v>
      </c>
      <c r="H33" s="14">
        <f>E33/J33</f>
        <v>1</v>
      </c>
      <c r="I33" s="12"/>
      <c r="J33" s="12">
        <v>1257.782424954032</v>
      </c>
    </row>
    <row r="34" spans="1:10" x14ac:dyDescent="0.25">
      <c r="A34" t="s">
        <v>80</v>
      </c>
      <c r="B34">
        <v>34.086666666666666</v>
      </c>
      <c r="D34" t="s">
        <v>80</v>
      </c>
      <c r="E34">
        <f>POWER(2,B34-B31)</f>
        <v>14732.010055896013</v>
      </c>
      <c r="F34">
        <f t="shared" si="0"/>
        <v>147320.10055896014</v>
      </c>
      <c r="G34" t="s">
        <v>101</v>
      </c>
      <c r="H34">
        <f>E34/J34</f>
        <v>1</v>
      </c>
      <c r="J34">
        <v>14732.010055896013</v>
      </c>
    </row>
  </sheetData>
  <sortState ref="A1:B32">
    <sortCondition ref="A1:A32"/>
  </sortState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E5" sqref="E5"/>
    </sheetView>
  </sheetViews>
  <sheetFormatPr defaultRowHeight="15" x14ac:dyDescent="0.25"/>
  <cols>
    <col min="1" max="1" width="16.42578125" customWidth="1"/>
    <col min="2" max="2" width="11.140625" customWidth="1"/>
    <col min="4" max="4" width="13" customWidth="1"/>
    <col min="5" max="5" width="18" customWidth="1"/>
    <col min="7" max="7" width="30" customWidth="1"/>
    <col min="8" max="8" width="21" customWidth="1"/>
    <col min="9" max="9" width="14.7109375" bestFit="1" customWidth="1"/>
    <col min="13" max="13" width="11.28515625" customWidth="1"/>
    <col min="14" max="14" width="16.28515625" customWidth="1"/>
  </cols>
  <sheetData>
    <row r="1" spans="1:14" ht="15.75" thickBot="1" x14ac:dyDescent="0.3">
      <c r="E1" s="15" t="s">
        <v>99</v>
      </c>
      <c r="F1" s="15"/>
      <c r="G1" s="15" t="s">
        <v>100</v>
      </c>
      <c r="M1" t="s">
        <v>83</v>
      </c>
      <c r="N1" s="9">
        <v>0.98851402035289715</v>
      </c>
    </row>
    <row r="2" spans="1:14" ht="17.25" x14ac:dyDescent="0.25">
      <c r="E2" s="6" t="s">
        <v>103</v>
      </c>
      <c r="F2" s="7" t="s">
        <v>98</v>
      </c>
      <c r="G2" s="15"/>
      <c r="H2" s="6" t="s">
        <v>103</v>
      </c>
      <c r="I2" s="7" t="s">
        <v>98</v>
      </c>
      <c r="M2" t="s">
        <v>67</v>
      </c>
      <c r="N2" s="14">
        <v>13.116703974244361</v>
      </c>
    </row>
    <row r="3" spans="1:14" x14ac:dyDescent="0.25">
      <c r="A3" t="s">
        <v>91</v>
      </c>
      <c r="B3">
        <v>22.756666666666671</v>
      </c>
      <c r="D3" t="s">
        <v>91</v>
      </c>
      <c r="G3" s="10"/>
      <c r="H3" s="11"/>
      <c r="I3" s="11"/>
      <c r="J3" s="12"/>
      <c r="M3" t="s">
        <v>74</v>
      </c>
      <c r="N3">
        <v>712.46072021935106</v>
      </c>
    </row>
    <row r="4" spans="1:14" x14ac:dyDescent="0.25">
      <c r="A4" t="s">
        <v>83</v>
      </c>
      <c r="B4">
        <v>34.466666666666669</v>
      </c>
      <c r="D4" t="s">
        <v>83</v>
      </c>
      <c r="E4">
        <f>POWER(2,B3-B4)</f>
        <v>2.9849616154591584E-4</v>
      </c>
      <c r="F4">
        <f>E4*10</f>
        <v>2.9849616154591584E-3</v>
      </c>
      <c r="G4" s="8" t="s">
        <v>102</v>
      </c>
      <c r="H4" s="9">
        <f>E4/J4</f>
        <v>0.98851402035289815</v>
      </c>
      <c r="I4" s="9">
        <f>F4/K4</f>
        <v>0.98851402035289826</v>
      </c>
      <c r="J4">
        <v>3.0196451987535099E-4</v>
      </c>
      <c r="K4">
        <v>3.0196451987535098E-3</v>
      </c>
      <c r="M4" t="s">
        <v>86</v>
      </c>
      <c r="N4" s="9">
        <v>0.82931954581444234</v>
      </c>
    </row>
    <row r="5" spans="1:14" x14ac:dyDescent="0.25">
      <c r="A5" t="s">
        <v>67</v>
      </c>
      <c r="B5">
        <v>29.34</v>
      </c>
      <c r="D5" t="s">
        <v>67</v>
      </c>
      <c r="E5">
        <f>POWER(2,B3-B5)</f>
        <v>1.0428436360703432E-2</v>
      </c>
      <c r="F5">
        <f t="shared" ref="F5:F34" si="0">E5*10</f>
        <v>0.10428436360703432</v>
      </c>
      <c r="G5" s="8" t="s">
        <v>102</v>
      </c>
      <c r="H5" s="14">
        <f t="shared" ref="H4:I6" si="1">E5/J5</f>
        <v>13.116703974244361</v>
      </c>
      <c r="I5" s="14">
        <f t="shared" si="1"/>
        <v>13.116703974244361</v>
      </c>
      <c r="J5">
        <v>7.9505006602119356E-4</v>
      </c>
      <c r="K5">
        <v>7.9505006602119364E-3</v>
      </c>
      <c r="M5" t="s">
        <v>70</v>
      </c>
      <c r="N5" s="14">
        <v>14.287352176966113</v>
      </c>
    </row>
    <row r="6" spans="1:14" x14ac:dyDescent="0.25">
      <c r="A6" t="s">
        <v>74</v>
      </c>
      <c r="B6">
        <v>27.126666666666665</v>
      </c>
      <c r="D6" t="s">
        <v>74</v>
      </c>
      <c r="E6">
        <f>POWER(2,B3-B6)</f>
        <v>4.8361406048199898E-2</v>
      </c>
      <c r="F6">
        <f t="shared" si="0"/>
        <v>0.48361406048199895</v>
      </c>
      <c r="G6" s="8" t="s">
        <v>102</v>
      </c>
      <c r="H6">
        <f t="shared" si="1"/>
        <v>712.46072021935117</v>
      </c>
      <c r="I6">
        <f t="shared" si="1"/>
        <v>712.46072021935106</v>
      </c>
      <c r="J6">
        <v>6.7879399770011845E-5</v>
      </c>
      <c r="K6">
        <v>6.787939977001185E-4</v>
      </c>
      <c r="M6" t="s">
        <v>77</v>
      </c>
      <c r="N6">
        <v>550.0173557827992</v>
      </c>
    </row>
    <row r="7" spans="1:14" x14ac:dyDescent="0.25">
      <c r="A7" t="s">
        <v>94</v>
      </c>
      <c r="B7">
        <v>23.189999999999998</v>
      </c>
      <c r="D7" t="s">
        <v>94</v>
      </c>
      <c r="M7" t="s">
        <v>82</v>
      </c>
      <c r="N7" s="9">
        <v>1.2657565939702802</v>
      </c>
    </row>
    <row r="8" spans="1:14" x14ac:dyDescent="0.25">
      <c r="A8" t="s">
        <v>86</v>
      </c>
      <c r="B8">
        <v>35.153333333333329</v>
      </c>
      <c r="D8" t="s">
        <v>86</v>
      </c>
      <c r="E8">
        <f>POWER(2,B7-B8)</f>
        <v>2.5042507847510248E-4</v>
      </c>
      <c r="F8">
        <f t="shared" si="0"/>
        <v>2.504250784751025E-3</v>
      </c>
      <c r="G8" s="8" t="s">
        <v>102</v>
      </c>
      <c r="H8" s="9">
        <f t="shared" ref="H8:I10" si="2">E8/J8</f>
        <v>7.561948858648149E-8</v>
      </c>
      <c r="I8" s="9">
        <f t="shared" si="2"/>
        <v>0.82931954581444323</v>
      </c>
      <c r="J8" s="12">
        <v>3311.647343246791</v>
      </c>
      <c r="K8">
        <v>3.0196451987535098E-3</v>
      </c>
      <c r="M8" t="s">
        <v>66</v>
      </c>
      <c r="N8" s="14">
        <v>11.986456615013415</v>
      </c>
    </row>
    <row r="9" spans="1:14" x14ac:dyDescent="0.25">
      <c r="A9" t="s">
        <v>70</v>
      </c>
      <c r="B9">
        <v>29.649999999999995</v>
      </c>
      <c r="D9" t="s">
        <v>70</v>
      </c>
      <c r="E9">
        <f>POWER(2,B7-B9)</f>
        <v>1.1359160291564953E-2</v>
      </c>
      <c r="F9">
        <f t="shared" si="0"/>
        <v>0.11359160291564953</v>
      </c>
      <c r="G9" s="8" t="s">
        <v>102</v>
      </c>
      <c r="H9" s="14">
        <f t="shared" si="2"/>
        <v>9.0311011397540362E-6</v>
      </c>
      <c r="I9" s="14">
        <f t="shared" si="2"/>
        <v>14.287352176966113</v>
      </c>
      <c r="J9" s="12">
        <v>1257.782424954032</v>
      </c>
      <c r="K9">
        <v>7.9505006602119364E-3</v>
      </c>
      <c r="M9" t="s">
        <v>73</v>
      </c>
      <c r="N9">
        <v>760.07606816207146</v>
      </c>
    </row>
    <row r="10" spans="1:14" x14ac:dyDescent="0.25">
      <c r="A10" t="s">
        <v>77</v>
      </c>
      <c r="B10">
        <v>27.933333333333337</v>
      </c>
      <c r="D10" t="s">
        <v>77</v>
      </c>
      <c r="E10">
        <f>POWER(2,B7-B10)</f>
        <v>3.7334847973625462E-2</v>
      </c>
      <c r="F10">
        <f t="shared" si="0"/>
        <v>0.37334847973625462</v>
      </c>
      <c r="G10" s="8" t="s">
        <v>102</v>
      </c>
      <c r="H10">
        <f t="shared" si="2"/>
        <v>2.5342670709543395E-6</v>
      </c>
      <c r="I10">
        <f t="shared" si="2"/>
        <v>550.0173557827992</v>
      </c>
      <c r="J10">
        <v>14732.010055896013</v>
      </c>
      <c r="K10">
        <v>6.787939977001185E-4</v>
      </c>
      <c r="M10" t="s">
        <v>85</v>
      </c>
      <c r="N10" s="9">
        <v>1.491399400450375</v>
      </c>
    </row>
    <row r="11" spans="1:14" x14ac:dyDescent="0.25">
      <c r="A11" t="s">
        <v>90</v>
      </c>
      <c r="B11">
        <v>23.11</v>
      </c>
      <c r="D11" t="s">
        <v>90</v>
      </c>
      <c r="M11" t="s">
        <v>69</v>
      </c>
      <c r="N11" s="14">
        <v>11.080875744887361</v>
      </c>
    </row>
    <row r="12" spans="1:14" x14ac:dyDescent="0.25">
      <c r="A12" t="s">
        <v>82</v>
      </c>
      <c r="B12">
        <v>34.463333333333331</v>
      </c>
      <c r="D12" t="s">
        <v>82</v>
      </c>
      <c r="E12">
        <f>POWER(2,B11-B12)</f>
        <v>3.8221358217729564E-4</v>
      </c>
      <c r="F12">
        <f t="shared" si="0"/>
        <v>3.8221358217729565E-3</v>
      </c>
      <c r="G12" s="8" t="s">
        <v>102</v>
      </c>
      <c r="H12" s="9">
        <f t="shared" ref="H12:I14" si="3">E12/J12</f>
        <v>1.1541494083200521E-7</v>
      </c>
      <c r="I12" s="9">
        <f t="shared" si="3"/>
        <v>1.2657565939702802</v>
      </c>
      <c r="J12" s="12">
        <v>3311.647343246791</v>
      </c>
      <c r="K12">
        <v>3.0196451987535133E-3</v>
      </c>
      <c r="M12" t="s">
        <v>76</v>
      </c>
      <c r="N12">
        <v>620.23308131331396</v>
      </c>
    </row>
    <row r="13" spans="1:14" x14ac:dyDescent="0.25">
      <c r="A13" t="s">
        <v>66</v>
      </c>
      <c r="B13">
        <v>29.823333333333334</v>
      </c>
      <c r="D13" t="s">
        <v>66</v>
      </c>
      <c r="E13">
        <f>POWER(2,B11-B13)</f>
        <v>9.5298331231265885E-3</v>
      </c>
      <c r="F13">
        <f t="shared" si="0"/>
        <v>9.5298331231265881E-2</v>
      </c>
      <c r="G13" s="8" t="s">
        <v>102</v>
      </c>
      <c r="H13" s="14">
        <f t="shared" si="3"/>
        <v>7.576694453712751E-6</v>
      </c>
      <c r="I13" s="14">
        <f t="shared" si="3"/>
        <v>11.986456615013415</v>
      </c>
      <c r="J13" s="12">
        <v>1257.782424954032</v>
      </c>
      <c r="K13">
        <v>7.9505006602119364E-3</v>
      </c>
      <c r="M13" t="s">
        <v>84</v>
      </c>
      <c r="N13" s="9">
        <v>1.2141948843950516</v>
      </c>
    </row>
    <row r="14" spans="1:14" x14ac:dyDescent="0.25">
      <c r="A14" t="s">
        <v>73</v>
      </c>
      <c r="B14">
        <v>27.386666666666667</v>
      </c>
      <c r="D14" t="s">
        <v>73</v>
      </c>
      <c r="E14">
        <f>POWER(2,B11-B14)</f>
        <v>5.1593507286392025E-2</v>
      </c>
      <c r="F14">
        <f t="shared" si="0"/>
        <v>0.51593507286392026</v>
      </c>
      <c r="G14" s="8" t="s">
        <v>102</v>
      </c>
      <c r="H14">
        <f t="shared" si="3"/>
        <v>3.5021363066300232E-6</v>
      </c>
      <c r="I14">
        <f t="shared" si="3"/>
        <v>760.07606816207146</v>
      </c>
      <c r="J14">
        <v>14732.010055896013</v>
      </c>
      <c r="K14">
        <v>6.787939977001185E-4</v>
      </c>
      <c r="M14" t="s">
        <v>68</v>
      </c>
      <c r="N14" s="14">
        <v>9.6464626215260605</v>
      </c>
    </row>
    <row r="15" spans="1:14" x14ac:dyDescent="0.25">
      <c r="A15" t="s">
        <v>93</v>
      </c>
      <c r="B15">
        <v>23.876666666666665</v>
      </c>
      <c r="D15" t="s">
        <v>93</v>
      </c>
      <c r="M15" t="s">
        <v>75</v>
      </c>
      <c r="N15">
        <v>809.00230334809646</v>
      </c>
    </row>
    <row r="16" spans="1:14" x14ac:dyDescent="0.25">
      <c r="A16" t="s">
        <v>85</v>
      </c>
      <c r="B16">
        <v>34.993333333333332</v>
      </c>
      <c r="D16" t="s">
        <v>85</v>
      </c>
      <c r="E16">
        <f>POWER(2,B15-B16)</f>
        <v>4.5034970389938437E-4</v>
      </c>
      <c r="F16">
        <f t="shared" si="0"/>
        <v>4.5034970389938433E-3</v>
      </c>
      <c r="G16" s="8" t="s">
        <v>102</v>
      </c>
      <c r="H16" s="9">
        <f t="shared" ref="H16:I18" si="4">E16/J16</f>
        <v>1.3598963211398422E-7</v>
      </c>
      <c r="I16" s="9">
        <f t="shared" si="4"/>
        <v>1.491399400450375</v>
      </c>
      <c r="J16" s="12">
        <v>3311.647343246791</v>
      </c>
      <c r="K16">
        <v>3.0196451987535133E-3</v>
      </c>
      <c r="M16" t="s">
        <v>87</v>
      </c>
      <c r="N16" s="9">
        <v>0.78639896789398267</v>
      </c>
    </row>
    <row r="17" spans="1:14" x14ac:dyDescent="0.25">
      <c r="A17" t="s">
        <v>69</v>
      </c>
      <c r="B17">
        <v>30.703333333333333</v>
      </c>
      <c r="D17" t="s">
        <v>69</v>
      </c>
      <c r="E17">
        <f>POWER(2,B15-B17)</f>
        <v>8.8098509925453403E-3</v>
      </c>
      <c r="F17">
        <f t="shared" si="0"/>
        <v>8.80985099254534E-2</v>
      </c>
      <c r="G17" s="8" t="s">
        <v>102</v>
      </c>
      <c r="H17" s="14">
        <f t="shared" si="4"/>
        <v>7.0042726132600498E-6</v>
      </c>
      <c r="I17" s="14">
        <f t="shared" si="4"/>
        <v>11.080875744887361</v>
      </c>
      <c r="J17" s="12">
        <v>1257.782424954032</v>
      </c>
      <c r="K17">
        <v>7.9505006602119364E-3</v>
      </c>
      <c r="M17" t="s">
        <v>71</v>
      </c>
      <c r="N17" s="14">
        <v>9.8037475402330312</v>
      </c>
    </row>
    <row r="18" spans="1:14" x14ac:dyDescent="0.25">
      <c r="A18" t="s">
        <v>76</v>
      </c>
      <c r="B18">
        <v>28.446666666666669</v>
      </c>
      <c r="D18" t="s">
        <v>76</v>
      </c>
      <c r="E18">
        <f>POWER(2,B15-B18)</f>
        <v>4.2101049277052709E-2</v>
      </c>
      <c r="F18">
        <f>E18*10</f>
        <v>0.4210104927705271</v>
      </c>
      <c r="G18" s="8" t="s">
        <v>102</v>
      </c>
      <c r="H18">
        <f>E18/J18</f>
        <v>2.8577939546140314E-6</v>
      </c>
      <c r="I18">
        <f>F18/K18</f>
        <v>620.23308131331351</v>
      </c>
      <c r="J18">
        <v>14732.010055896</v>
      </c>
      <c r="K18">
        <v>6.7879399770011904E-4</v>
      </c>
      <c r="M18" t="s">
        <v>78</v>
      </c>
      <c r="N18">
        <v>1311.1951126022948</v>
      </c>
    </row>
    <row r="19" spans="1:14" x14ac:dyDescent="0.25">
      <c r="A19" t="s">
        <v>92</v>
      </c>
      <c r="B19">
        <v>23.436666666666667</v>
      </c>
      <c r="D19" t="s">
        <v>92</v>
      </c>
      <c r="M19" t="s">
        <v>88</v>
      </c>
      <c r="N19" s="9">
        <v>0.70710678118654802</v>
      </c>
    </row>
    <row r="20" spans="1:14" x14ac:dyDescent="0.25">
      <c r="A20" t="s">
        <v>84</v>
      </c>
      <c r="B20">
        <v>34.849999999999994</v>
      </c>
      <c r="D20" t="s">
        <v>84</v>
      </c>
      <c r="E20">
        <f>POWER(2,B19-B20)</f>
        <v>3.6664377530145947E-4</v>
      </c>
      <c r="F20">
        <f t="shared" si="0"/>
        <v>3.6664377530145949E-3</v>
      </c>
      <c r="G20" s="8" t="s">
        <v>102</v>
      </c>
      <c r="H20" s="9">
        <f t="shared" ref="H20:I22" si="5">E20/J20</f>
        <v>1.1071341157419139E-7</v>
      </c>
      <c r="I20" s="9">
        <f t="shared" si="5"/>
        <v>1.2141948843950516</v>
      </c>
      <c r="J20" s="12">
        <v>3311.647343246791</v>
      </c>
      <c r="K20">
        <v>3.0196451987535133E-3</v>
      </c>
      <c r="M20" t="s">
        <v>72</v>
      </c>
      <c r="N20" s="14">
        <v>11.339878937778058</v>
      </c>
    </row>
    <row r="21" spans="1:14" x14ac:dyDescent="0.25">
      <c r="A21" t="s">
        <v>68</v>
      </c>
      <c r="B21">
        <v>30.463333333333335</v>
      </c>
      <c r="D21" t="s">
        <v>68</v>
      </c>
      <c r="E21">
        <f>POWER(2,B19-B21)</f>
        <v>7.6694207441152708E-3</v>
      </c>
      <c r="F21">
        <f t="shared" si="0"/>
        <v>7.6694207441152712E-2</v>
      </c>
      <c r="G21" s="8" t="s">
        <v>102</v>
      </c>
      <c r="H21" s="14">
        <f t="shared" si="5"/>
        <v>6.0975734689531575E-6</v>
      </c>
      <c r="I21" s="14">
        <f t="shared" si="5"/>
        <v>9.6464626215260605</v>
      </c>
      <c r="J21" s="12">
        <v>1257.782424954032</v>
      </c>
      <c r="K21">
        <v>7.9505006602119364E-3</v>
      </c>
      <c r="M21" t="s">
        <v>79</v>
      </c>
      <c r="N21">
        <v>568.09956969873474</v>
      </c>
    </row>
    <row r="22" spans="1:14" x14ac:dyDescent="0.25">
      <c r="A22" t="s">
        <v>75</v>
      </c>
      <c r="B22">
        <v>27.623333333333335</v>
      </c>
      <c r="D22" t="s">
        <v>75</v>
      </c>
      <c r="E22">
        <f>POWER(2,B19-B22)</f>
        <v>5.4914590763825835E-2</v>
      </c>
      <c r="F22">
        <f t="shared" si="0"/>
        <v>0.54914590763825832</v>
      </c>
      <c r="G22" s="8" t="s">
        <v>102</v>
      </c>
      <c r="H22">
        <f t="shared" si="5"/>
        <v>3.7275694596643338E-6</v>
      </c>
      <c r="I22">
        <f t="shared" si="5"/>
        <v>809.00230334809646</v>
      </c>
      <c r="J22">
        <v>14732.010055896013</v>
      </c>
      <c r="K22">
        <v>6.787939977001185E-4</v>
      </c>
      <c r="M22" t="s">
        <v>89</v>
      </c>
      <c r="N22" s="9">
        <v>1</v>
      </c>
    </row>
    <row r="23" spans="1:14" x14ac:dyDescent="0.25">
      <c r="A23" t="s">
        <v>95</v>
      </c>
      <c r="B23">
        <v>23.363333333333333</v>
      </c>
      <c r="D23" t="s">
        <v>95</v>
      </c>
      <c r="M23" t="s">
        <v>81</v>
      </c>
      <c r="N23" s="14">
        <v>1</v>
      </c>
    </row>
    <row r="24" spans="1:14" x14ac:dyDescent="0.25">
      <c r="A24" t="s">
        <v>87</v>
      </c>
      <c r="B24">
        <v>35.403333333333329</v>
      </c>
      <c r="D24" t="s">
        <v>87</v>
      </c>
      <c r="E24">
        <f>POWER(2,B23-B24)</f>
        <v>2.3746458677057828E-4</v>
      </c>
      <c r="F24">
        <f t="shared" si="0"/>
        <v>2.374645867705783E-3</v>
      </c>
      <c r="G24" s="8" t="s">
        <v>102</v>
      </c>
      <c r="H24" s="9">
        <f t="shared" ref="H24:I26" si="6">E24/J24</f>
        <v>7.1705879931576369E-8</v>
      </c>
      <c r="I24" s="9">
        <f t="shared" si="6"/>
        <v>0.78639896789398267</v>
      </c>
      <c r="J24" s="12">
        <v>3311.647343246791</v>
      </c>
      <c r="K24">
        <v>3.0196451987535133E-3</v>
      </c>
      <c r="M24" t="s">
        <v>80</v>
      </c>
      <c r="N24">
        <v>1</v>
      </c>
    </row>
    <row r="25" spans="1:14" x14ac:dyDescent="0.25">
      <c r="A25" t="s">
        <v>71</v>
      </c>
      <c r="B25">
        <v>30.366666666666664</v>
      </c>
      <c r="D25" t="s">
        <v>71</v>
      </c>
      <c r="E25">
        <f>POWER(2,B23-B25)</f>
        <v>7.7944701291173873E-3</v>
      </c>
      <c r="F25">
        <f t="shared" si="0"/>
        <v>7.7944701291173868E-2</v>
      </c>
      <c r="G25" s="8" t="s">
        <v>102</v>
      </c>
      <c r="H25" s="14">
        <f t="shared" si="6"/>
        <v>6.1969939907549991E-6</v>
      </c>
      <c r="I25" s="14">
        <f t="shared" si="6"/>
        <v>9.8037475402330312</v>
      </c>
      <c r="J25" s="12">
        <v>1257.782424954032</v>
      </c>
      <c r="K25">
        <v>7.9505006602119364E-3</v>
      </c>
    </row>
    <row r="26" spans="1:14" x14ac:dyDescent="0.25">
      <c r="A26" t="s">
        <v>78</v>
      </c>
      <c r="B26">
        <v>26.853333333333335</v>
      </c>
      <c r="D26" t="s">
        <v>78</v>
      </c>
      <c r="E26">
        <f>POWER(2,B23-B26)</f>
        <v>8.900313722481687E-2</v>
      </c>
      <c r="F26">
        <f t="shared" si="0"/>
        <v>0.89003137224816875</v>
      </c>
      <c r="G26" s="8" t="s">
        <v>102</v>
      </c>
      <c r="H26">
        <f t="shared" si="6"/>
        <v>6.0414795324685672E-6</v>
      </c>
      <c r="I26">
        <f t="shared" si="6"/>
        <v>1311.1951126022948</v>
      </c>
      <c r="J26">
        <v>14732.010055896013</v>
      </c>
      <c r="K26">
        <v>6.787939977001185E-4</v>
      </c>
    </row>
    <row r="27" spans="1:14" x14ac:dyDescent="0.25">
      <c r="A27" t="s">
        <v>96</v>
      </c>
      <c r="B27">
        <v>23.223333333333333</v>
      </c>
      <c r="D27" t="s">
        <v>96</v>
      </c>
    </row>
    <row r="28" spans="1:14" x14ac:dyDescent="0.25">
      <c r="A28" t="s">
        <v>88</v>
      </c>
      <c r="B28">
        <v>35.416666666666664</v>
      </c>
      <c r="D28" t="s">
        <v>88</v>
      </c>
      <c r="E28">
        <f>POWER(2,B27-B28)</f>
        <v>2.1352115968160108E-4</v>
      </c>
      <c r="F28">
        <f t="shared" si="0"/>
        <v>2.1352115968160108E-3</v>
      </c>
      <c r="G28" s="8" t="s">
        <v>102</v>
      </c>
      <c r="H28" s="9">
        <f t="shared" ref="H28:I30" si="7">E28/J28</f>
        <v>6.4475814466482883E-8</v>
      </c>
      <c r="I28" s="9">
        <f t="shared" si="7"/>
        <v>0.70710678118654802</v>
      </c>
      <c r="J28" s="12">
        <v>3311.647343246791</v>
      </c>
      <c r="K28">
        <v>3.0196451987535133E-3</v>
      </c>
    </row>
    <row r="29" spans="1:14" x14ac:dyDescent="0.25">
      <c r="A29" t="s">
        <v>72</v>
      </c>
      <c r="B29">
        <v>30.016666666666666</v>
      </c>
      <c r="D29" t="s">
        <v>72</v>
      </c>
      <c r="E29">
        <f>POWER(2,B27-B29)</f>
        <v>9.0157714981527887E-3</v>
      </c>
      <c r="F29">
        <f t="shared" si="0"/>
        <v>9.0157714981527887E-2</v>
      </c>
      <c r="G29" s="8" t="s">
        <v>102</v>
      </c>
      <c r="H29" s="14">
        <f t="shared" si="7"/>
        <v>7.1679897248383697E-6</v>
      </c>
      <c r="I29" s="14">
        <f t="shared" si="7"/>
        <v>11.339878937778058</v>
      </c>
      <c r="J29" s="12">
        <v>1257.782424954032</v>
      </c>
      <c r="K29">
        <v>7.9505006602119364E-3</v>
      </c>
    </row>
    <row r="30" spans="1:14" x14ac:dyDescent="0.25">
      <c r="A30" t="s">
        <v>79</v>
      </c>
      <c r="B30">
        <v>27.92</v>
      </c>
      <c r="D30" t="s">
        <v>79</v>
      </c>
      <c r="E30">
        <f>POWER(2,B27-B30)</f>
        <v>3.8562257800752127E-2</v>
      </c>
      <c r="F30">
        <f t="shared" si="0"/>
        <v>0.38562257800752126</v>
      </c>
      <c r="G30" s="8" t="s">
        <v>102</v>
      </c>
      <c r="H30">
        <f t="shared" si="7"/>
        <v>2.6175829132915114E-6</v>
      </c>
      <c r="I30">
        <f t="shared" si="7"/>
        <v>568.09956969873474</v>
      </c>
      <c r="J30">
        <v>14732.010055896013</v>
      </c>
      <c r="K30">
        <v>6.787939977001185E-4</v>
      </c>
    </row>
    <row r="31" spans="1:14" x14ac:dyDescent="0.25">
      <c r="A31" t="s">
        <v>97</v>
      </c>
      <c r="B31">
        <v>20.240000000000002</v>
      </c>
      <c r="D31" t="s">
        <v>97</v>
      </c>
    </row>
    <row r="32" spans="1:14" x14ac:dyDescent="0.25">
      <c r="A32" t="s">
        <v>89</v>
      </c>
      <c r="B32">
        <v>31.933333333333334</v>
      </c>
      <c r="D32" t="s">
        <v>89</v>
      </c>
      <c r="E32">
        <f>POWER(2,B31-B32)</f>
        <v>3.0196451987535132E-4</v>
      </c>
      <c r="F32">
        <f t="shared" si="0"/>
        <v>3.0196451987535133E-3</v>
      </c>
      <c r="G32" t="s">
        <v>101</v>
      </c>
      <c r="H32" s="9">
        <f t="shared" ref="H32:I34" si="8">E32/J32</f>
        <v>9.1182571263551438E-8</v>
      </c>
      <c r="I32" s="9">
        <f t="shared" si="8"/>
        <v>1</v>
      </c>
      <c r="J32" s="12">
        <v>3311.647343246791</v>
      </c>
      <c r="K32">
        <v>3.0196451987535133E-3</v>
      </c>
    </row>
    <row r="33" spans="1:11" x14ac:dyDescent="0.25">
      <c r="A33" t="s">
        <v>81</v>
      </c>
      <c r="B33">
        <v>30.536666666666665</v>
      </c>
      <c r="D33" t="s">
        <v>81</v>
      </c>
      <c r="E33">
        <f>POWER(2,B31-B33)</f>
        <v>7.9505006602119356E-4</v>
      </c>
      <c r="F33">
        <f t="shared" si="0"/>
        <v>7.9505006602119364E-3</v>
      </c>
      <c r="G33" t="s">
        <v>101</v>
      </c>
      <c r="H33" s="14">
        <f t="shared" si="8"/>
        <v>6.3210460748030425E-7</v>
      </c>
      <c r="I33" s="14">
        <f t="shared" si="8"/>
        <v>1</v>
      </c>
      <c r="J33" s="12">
        <v>1257.782424954032</v>
      </c>
      <c r="K33">
        <v>7.9505006602119364E-3</v>
      </c>
    </row>
    <row r="34" spans="1:11" x14ac:dyDescent="0.25">
      <c r="A34" t="s">
        <v>80</v>
      </c>
      <c r="B34">
        <v>34.086666666666666</v>
      </c>
      <c r="D34" t="s">
        <v>80</v>
      </c>
      <c r="E34">
        <f>POWER(2,B31-B34)</f>
        <v>6.7879399770011845E-5</v>
      </c>
      <c r="F34">
        <f t="shared" si="0"/>
        <v>6.787939977001185E-4</v>
      </c>
      <c r="G34" t="s">
        <v>101</v>
      </c>
      <c r="H34">
        <f t="shared" si="8"/>
        <v>4.6076129131370844E-9</v>
      </c>
      <c r="I34">
        <f t="shared" si="8"/>
        <v>1</v>
      </c>
      <c r="J34">
        <v>14732.010055896013</v>
      </c>
      <c r="K34">
        <v>6.787939977001185E-4</v>
      </c>
    </row>
  </sheetData>
  <sortState ref="M1:N35">
    <sortCondition ref="M1:M35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tabSelected="1" topLeftCell="A37" workbookViewId="0">
      <selection activeCell="P44" sqref="P44:P63"/>
    </sheetView>
  </sheetViews>
  <sheetFormatPr defaultRowHeight="15" x14ac:dyDescent="0.25"/>
  <cols>
    <col min="1" max="1" width="16.85546875" customWidth="1"/>
    <col min="2" max="2" width="16.140625" customWidth="1"/>
    <col min="3" max="3" width="12" bestFit="1" customWidth="1"/>
    <col min="8" max="8" width="16.85546875" customWidth="1"/>
    <col min="9" max="10" width="16.140625" customWidth="1"/>
    <col min="11" max="11" width="12" bestFit="1" customWidth="1"/>
  </cols>
  <sheetData>
    <row r="1" spans="1:16" x14ac:dyDescent="0.25">
      <c r="A1" t="s">
        <v>50</v>
      </c>
      <c r="B1" t="s">
        <v>52</v>
      </c>
      <c r="C1" t="s">
        <v>105</v>
      </c>
      <c r="D1" t="s">
        <v>107</v>
      </c>
      <c r="E1" t="s">
        <v>106</v>
      </c>
      <c r="H1" t="s">
        <v>50</v>
      </c>
      <c r="I1" t="s">
        <v>108</v>
      </c>
      <c r="J1" t="s">
        <v>109</v>
      </c>
      <c r="K1" t="s">
        <v>105</v>
      </c>
      <c r="L1" t="s">
        <v>107</v>
      </c>
      <c r="M1" t="s">
        <v>106</v>
      </c>
    </row>
    <row r="2" spans="1:16" x14ac:dyDescent="0.25">
      <c r="A2">
        <v>22.6</v>
      </c>
      <c r="B2" t="s">
        <v>91</v>
      </c>
      <c r="H2">
        <v>29.68</v>
      </c>
      <c r="I2">
        <v>232</v>
      </c>
      <c r="J2" s="16">
        <v>43742</v>
      </c>
      <c r="K2">
        <v>7.3910753650437309E-3</v>
      </c>
      <c r="L2">
        <v>7.3910753650437311</v>
      </c>
      <c r="M2">
        <v>9.3826795938550323</v>
      </c>
      <c r="N2">
        <v>93.826795938550319</v>
      </c>
      <c r="P2">
        <f>AVERAGE(M2:M4)</f>
        <v>13.7448239061632</v>
      </c>
    </row>
    <row r="3" spans="1:16" x14ac:dyDescent="0.25">
      <c r="A3">
        <v>22.71</v>
      </c>
      <c r="B3" t="s">
        <v>91</v>
      </c>
      <c r="H3">
        <v>29.29</v>
      </c>
      <c r="I3">
        <v>232</v>
      </c>
      <c r="J3" s="16">
        <v>43742</v>
      </c>
      <c r="K3">
        <v>1.0452559021766518E-2</v>
      </c>
      <c r="L3">
        <v>10.452559021766518</v>
      </c>
      <c r="M3">
        <v>18.765359187710068</v>
      </c>
      <c r="N3">
        <v>187.65359187710067</v>
      </c>
    </row>
    <row r="4" spans="1:16" x14ac:dyDescent="0.25">
      <c r="A4">
        <v>22.96</v>
      </c>
      <c r="B4" t="s">
        <v>91</v>
      </c>
      <c r="H4">
        <v>29.05</v>
      </c>
      <c r="I4">
        <v>232</v>
      </c>
      <c r="J4" s="16">
        <v>43742</v>
      </c>
      <c r="K4">
        <v>1.4680042956468945E-2</v>
      </c>
      <c r="L4">
        <v>14.680042956468945</v>
      </c>
      <c r="M4">
        <v>13.086432936924506</v>
      </c>
      <c r="N4">
        <v>130.86432936924507</v>
      </c>
    </row>
    <row r="5" spans="1:16" x14ac:dyDescent="0.25">
      <c r="A5">
        <v>34.619999999999997</v>
      </c>
      <c r="B5" t="s">
        <v>83</v>
      </c>
      <c r="C5">
        <f>POWER(2,A2-A5)</f>
        <v>2.4077946887044992E-4</v>
      </c>
      <c r="D5">
        <f>C5*1000</f>
        <v>0.24077946887044993</v>
      </c>
      <c r="E5">
        <f>C5/C89</f>
        <v>0.73204284797281494</v>
      </c>
      <c r="F5">
        <f>E5*10</f>
        <v>7.3204284797281494</v>
      </c>
      <c r="H5">
        <v>29.79</v>
      </c>
      <c r="I5">
        <v>317</v>
      </c>
      <c r="J5" s="16">
        <v>43742</v>
      </c>
      <c r="K5">
        <v>9.7525824132938428E-3</v>
      </c>
      <c r="L5">
        <v>9.7525824132938421</v>
      </c>
      <c r="M5">
        <v>12.380519948339099</v>
      </c>
      <c r="N5">
        <v>123.80519948339099</v>
      </c>
      <c r="P5">
        <f>AVERAGE(M5:M7)</f>
        <v>14.627856410841147</v>
      </c>
    </row>
    <row r="6" spans="1:16" x14ac:dyDescent="0.25">
      <c r="A6">
        <v>34.96</v>
      </c>
      <c r="B6" t="s">
        <v>83</v>
      </c>
      <c r="C6">
        <f t="shared" ref="C6" si="0">POWER(2,A3-A6)</f>
        <v>2.0529697638030145E-4</v>
      </c>
      <c r="D6">
        <f t="shared" ref="D6:D13" si="1">C6*1000</f>
        <v>0.20529697638030145</v>
      </c>
      <c r="E6">
        <f>C6/C90</f>
        <v>0.58236679323422769</v>
      </c>
      <c r="F6">
        <f t="shared" ref="F6:F69" si="2">E6*10</f>
        <v>5.8236679323422766</v>
      </c>
      <c r="H6">
        <v>29.62</v>
      </c>
      <c r="I6">
        <v>317</v>
      </c>
      <c r="J6" s="16">
        <v>43742</v>
      </c>
      <c r="K6">
        <v>1.0308655552913231E-2</v>
      </c>
      <c r="L6">
        <v>10.308655552913232</v>
      </c>
      <c r="M6">
        <v>18.507010942484563</v>
      </c>
      <c r="N6">
        <v>185.07010942484561</v>
      </c>
    </row>
    <row r="7" spans="1:16" x14ac:dyDescent="0.25">
      <c r="A7">
        <v>33.82</v>
      </c>
      <c r="B7" t="s">
        <v>83</v>
      </c>
      <c r="C7">
        <f>POWER(2,A4-A7)</f>
        <v>5.3803960736162684E-4</v>
      </c>
      <c r="D7">
        <f t="shared" si="1"/>
        <v>0.53803960736162681</v>
      </c>
      <c r="E7">
        <f t="shared" ref="E7:E12" si="3">C7/C91</f>
        <v>2.3133763678105779</v>
      </c>
      <c r="F7">
        <f t="shared" si="2"/>
        <v>23.13376367810578</v>
      </c>
      <c r="H7">
        <v>29.54</v>
      </c>
      <c r="I7">
        <v>317</v>
      </c>
      <c r="J7" s="16">
        <v>43742</v>
      </c>
      <c r="K7">
        <v>1.4578640492762635E-2</v>
      </c>
      <c r="L7">
        <v>14.578640492762634</v>
      </c>
      <c r="M7">
        <v>12.996038341699784</v>
      </c>
      <c r="N7">
        <v>129.96038341699784</v>
      </c>
    </row>
    <row r="8" spans="1:16" x14ac:dyDescent="0.25">
      <c r="A8">
        <v>29.68</v>
      </c>
      <c r="B8" t="s">
        <v>67</v>
      </c>
      <c r="C8">
        <f>POWER(2,A2-A8)</f>
        <v>7.3910753650437309E-3</v>
      </c>
      <c r="D8">
        <f t="shared" si="1"/>
        <v>7.3910753650437311</v>
      </c>
      <c r="E8">
        <f t="shared" si="3"/>
        <v>9.3826795938550323</v>
      </c>
      <c r="F8">
        <f t="shared" si="2"/>
        <v>93.826795938550319</v>
      </c>
      <c r="H8">
        <v>29.8</v>
      </c>
      <c r="I8">
        <v>322</v>
      </c>
      <c r="J8" s="16">
        <v>43742</v>
      </c>
      <c r="K8">
        <v>9.0366264367600629E-3</v>
      </c>
      <c r="L8">
        <v>9.0366264367600628</v>
      </c>
      <c r="M8">
        <v>11.471641984126608</v>
      </c>
      <c r="N8">
        <v>114.71641984126607</v>
      </c>
      <c r="P8">
        <f>AVERAGE(M8:M10)</f>
        <v>13.068319986942443</v>
      </c>
    </row>
    <row r="9" spans="1:16" x14ac:dyDescent="0.25">
      <c r="A9">
        <v>29.29</v>
      </c>
      <c r="B9" t="s">
        <v>67</v>
      </c>
      <c r="C9">
        <f>POWER(2,A3-A9)</f>
        <v>1.0452559021766518E-2</v>
      </c>
      <c r="D9">
        <f t="shared" si="1"/>
        <v>10.452559021766518</v>
      </c>
      <c r="E9">
        <f t="shared" si="3"/>
        <v>18.765359187710068</v>
      </c>
      <c r="F9">
        <f t="shared" si="2"/>
        <v>187.65359187710067</v>
      </c>
      <c r="H9">
        <v>29.71</v>
      </c>
      <c r="I9">
        <v>322</v>
      </c>
      <c r="J9" s="16">
        <v>43742</v>
      </c>
      <c r="K9">
        <v>1.1202775375123653E-2</v>
      </c>
      <c r="L9">
        <v>11.202775375123652</v>
      </c>
      <c r="M9">
        <v>20.112213992349229</v>
      </c>
      <c r="N9">
        <v>201.12213992349228</v>
      </c>
    </row>
    <row r="10" spans="1:16" x14ac:dyDescent="0.25">
      <c r="A10">
        <v>29.05</v>
      </c>
      <c r="B10" t="s">
        <v>67</v>
      </c>
      <c r="C10">
        <f>POWER(2,A4-A10)</f>
        <v>1.4680042956468945E-2</v>
      </c>
      <c r="D10">
        <f t="shared" si="1"/>
        <v>14.680042956468945</v>
      </c>
      <c r="E10">
        <f t="shared" si="3"/>
        <v>13.086432936924506</v>
      </c>
      <c r="F10">
        <f t="shared" si="2"/>
        <v>130.86432936924507</v>
      </c>
      <c r="H10">
        <v>29.96</v>
      </c>
      <c r="I10">
        <v>322</v>
      </c>
      <c r="J10" s="16">
        <v>43742</v>
      </c>
      <c r="K10">
        <v>8.5491695410995217E-3</v>
      </c>
      <c r="L10">
        <v>8.5491695410995217</v>
      </c>
      <c r="M10">
        <v>7.6211039843514934</v>
      </c>
      <c r="N10">
        <v>76.211039843514939</v>
      </c>
    </row>
    <row r="11" spans="1:16" x14ac:dyDescent="0.25">
      <c r="A11">
        <v>26.99</v>
      </c>
      <c r="B11" t="s">
        <v>74</v>
      </c>
      <c r="C11">
        <f>POWER(2,A2-A11)</f>
        <v>4.7695600280017576E-2</v>
      </c>
      <c r="D11">
        <f t="shared" si="1"/>
        <v>47.69560028001758</v>
      </c>
      <c r="E11">
        <f t="shared" si="3"/>
        <v>568.09956969873861</v>
      </c>
      <c r="F11">
        <f t="shared" si="2"/>
        <v>5680.9956969873856</v>
      </c>
      <c r="H11">
        <v>30.71</v>
      </c>
      <c r="I11">
        <v>336</v>
      </c>
      <c r="J11" s="16">
        <v>43742</v>
      </c>
      <c r="K11">
        <v>8.1442637565712541E-3</v>
      </c>
      <c r="L11">
        <v>8.1442637565712541</v>
      </c>
      <c r="M11">
        <v>10.338822645099913</v>
      </c>
      <c r="N11">
        <v>103.38822645099913</v>
      </c>
      <c r="P11">
        <f>AVERAGE(M11:M13)</f>
        <v>11.285663949880172</v>
      </c>
    </row>
    <row r="12" spans="1:16" x14ac:dyDescent="0.25">
      <c r="A12">
        <v>27.02</v>
      </c>
      <c r="B12" t="s">
        <v>74</v>
      </c>
      <c r="C12">
        <f>POWER(2,A3-A12)</f>
        <v>5.0415109951382951E-2</v>
      </c>
      <c r="D12">
        <f t="shared" si="1"/>
        <v>50.415109951382952</v>
      </c>
      <c r="E12">
        <f t="shared" si="3"/>
        <v>929.29961504477512</v>
      </c>
      <c r="F12">
        <f t="shared" si="2"/>
        <v>9292.9961504477506</v>
      </c>
      <c r="H12">
        <v>30.86</v>
      </c>
      <c r="I12">
        <v>336</v>
      </c>
      <c r="J12" s="16">
        <v>43742</v>
      </c>
      <c r="K12">
        <v>7.6517210748978624E-3</v>
      </c>
      <c r="L12">
        <v>7.6517210748978624</v>
      </c>
      <c r="M12">
        <v>13.737046983004035</v>
      </c>
      <c r="N12">
        <v>137.37046983004035</v>
      </c>
    </row>
    <row r="13" spans="1:16" x14ac:dyDescent="0.25">
      <c r="A13">
        <v>27.37</v>
      </c>
      <c r="B13" t="s">
        <v>74</v>
      </c>
      <c r="C13">
        <f>POWER(2,A4-A13)</f>
        <v>4.7038960856595841E-2</v>
      </c>
      <c r="D13">
        <f t="shared" si="1"/>
        <v>47.038960856595843</v>
      </c>
      <c r="E13">
        <f>C13/C97</f>
        <v>699.41261145824978</v>
      </c>
      <c r="F13">
        <f t="shared" si="2"/>
        <v>6994.1261145824974</v>
      </c>
      <c r="H13">
        <v>30.54</v>
      </c>
      <c r="I13">
        <v>336</v>
      </c>
      <c r="J13" s="16">
        <v>43742</v>
      </c>
      <c r="K13">
        <v>1.0972225591703123E-2</v>
      </c>
      <c r="L13">
        <v>10.972225591703122</v>
      </c>
      <c r="M13">
        <v>9.781122221536565</v>
      </c>
      <c r="N13">
        <v>97.811222215365646</v>
      </c>
    </row>
    <row r="14" spans="1:16" x14ac:dyDescent="0.25">
      <c r="A14">
        <v>23.11</v>
      </c>
      <c r="B14" t="s">
        <v>94</v>
      </c>
      <c r="F14">
        <f t="shared" si="2"/>
        <v>0</v>
      </c>
      <c r="H14">
        <v>30.52</v>
      </c>
      <c r="I14">
        <v>337</v>
      </c>
      <c r="J14" s="16">
        <v>43742</v>
      </c>
      <c r="K14">
        <v>7.0410192391471222E-3</v>
      </c>
      <c r="L14">
        <v>7.041019239147122</v>
      </c>
      <c r="M14">
        <v>8.9382971045777602</v>
      </c>
      <c r="N14">
        <v>89.382971045777595</v>
      </c>
      <c r="P14">
        <f>AVERAGE(M14:M16)</f>
        <v>10.156348651894529</v>
      </c>
    </row>
    <row r="15" spans="1:16" x14ac:dyDescent="0.25">
      <c r="A15">
        <v>23.02</v>
      </c>
      <c r="B15" t="s">
        <v>94</v>
      </c>
      <c r="F15">
        <f t="shared" si="2"/>
        <v>0</v>
      </c>
      <c r="H15">
        <v>30.39</v>
      </c>
      <c r="I15">
        <v>337</v>
      </c>
      <c r="J15" s="16">
        <v>43742</v>
      </c>
      <c r="K15">
        <v>8.0321392707505164E-3</v>
      </c>
      <c r="L15">
        <v>8.0321392707505161</v>
      </c>
      <c r="M15">
        <v>14.420007401773258</v>
      </c>
      <c r="N15">
        <v>144.20007401773259</v>
      </c>
    </row>
    <row r="16" spans="1:16" x14ac:dyDescent="0.25">
      <c r="A16">
        <v>23.44</v>
      </c>
      <c r="B16" t="s">
        <v>94</v>
      </c>
      <c r="F16">
        <f t="shared" si="2"/>
        <v>0</v>
      </c>
      <c r="H16">
        <v>30.48</v>
      </c>
      <c r="I16">
        <v>337</v>
      </c>
      <c r="J16" s="16">
        <v>43742</v>
      </c>
      <c r="K16">
        <v>7.976657232087455E-3</v>
      </c>
      <c r="L16">
        <v>7.9766572320874554</v>
      </c>
      <c r="M16">
        <v>7.1107414493325676</v>
      </c>
      <c r="N16">
        <v>71.107414493325678</v>
      </c>
    </row>
    <row r="17" spans="1:16" x14ac:dyDescent="0.25">
      <c r="A17">
        <v>35.92</v>
      </c>
      <c r="B17" t="s">
        <v>86</v>
      </c>
      <c r="C17">
        <f>POWER(2,A14-A17)</f>
        <v>1.392533832847196E-4</v>
      </c>
      <c r="D17">
        <f t="shared" ref="D17:D25" si="4">C17*1000</f>
        <v>0.13925338328471959</v>
      </c>
      <c r="E17">
        <f>C17/C89</f>
        <v>0.42337265618126307</v>
      </c>
      <c r="F17">
        <f t="shared" si="2"/>
        <v>4.233726561812631</v>
      </c>
      <c r="H17">
        <v>30.7</v>
      </c>
      <c r="I17">
        <v>340</v>
      </c>
      <c r="J17" s="16">
        <v>43742</v>
      </c>
      <c r="K17">
        <v>6.7075424721699554E-3</v>
      </c>
      <c r="L17">
        <v>6.7075424721699557</v>
      </c>
      <c r="M17">
        <v>8.5149614596268712</v>
      </c>
      <c r="N17">
        <v>85.149614596268719</v>
      </c>
      <c r="P17">
        <f>AVERAGE(M17:M19)</f>
        <v>10.049106809357903</v>
      </c>
    </row>
    <row r="18" spans="1:16" x14ac:dyDescent="0.25">
      <c r="A18">
        <v>34.869999999999997</v>
      </c>
      <c r="B18" t="s">
        <v>86</v>
      </c>
      <c r="C18">
        <f t="shared" ref="C18" si="5">POWER(2,A15-A18)</f>
        <v>2.7089098439156428E-4</v>
      </c>
      <c r="D18">
        <f t="shared" si="4"/>
        <v>0.27089098439156428</v>
      </c>
      <c r="E18">
        <f t="shared" ref="E18:E25" si="6">C18/C90</f>
        <v>0.76843759064400718</v>
      </c>
      <c r="F18">
        <f t="shared" si="2"/>
        <v>7.6843759064400716</v>
      </c>
      <c r="H18">
        <v>30.3</v>
      </c>
      <c r="I18">
        <v>340</v>
      </c>
      <c r="J18" s="16">
        <v>43742</v>
      </c>
      <c r="K18">
        <v>7.1393082049172009E-3</v>
      </c>
      <c r="L18">
        <v>7.1393082049172012</v>
      </c>
      <c r="M18">
        <v>12.817118041433952</v>
      </c>
      <c r="N18">
        <v>128.17118041433952</v>
      </c>
    </row>
    <row r="19" spans="1:16" x14ac:dyDescent="0.25">
      <c r="A19">
        <v>34.67</v>
      </c>
      <c r="B19" t="s">
        <v>86</v>
      </c>
      <c r="C19">
        <f>POWER(2,A16-A19)</f>
        <v>4.1632563074607261E-4</v>
      </c>
      <c r="D19">
        <f t="shared" si="4"/>
        <v>0.41632563074607259</v>
      </c>
      <c r="E19">
        <f t="shared" si="6"/>
        <v>1.7900501418559454</v>
      </c>
      <c r="F19">
        <f t="shared" si="2"/>
        <v>17.900501418559454</v>
      </c>
      <c r="H19">
        <v>30.1</v>
      </c>
      <c r="I19">
        <v>340</v>
      </c>
      <c r="J19" s="16">
        <v>43742</v>
      </c>
      <c r="K19">
        <v>9.8887233903928173E-3</v>
      </c>
      <c r="L19">
        <v>9.8887233903928173</v>
      </c>
      <c r="M19">
        <v>8.8152409270128889</v>
      </c>
      <c r="N19">
        <v>88.152409270128885</v>
      </c>
    </row>
    <row r="20" spans="1:16" x14ac:dyDescent="0.25">
      <c r="A20">
        <v>29.79</v>
      </c>
      <c r="B20" t="s">
        <v>70</v>
      </c>
      <c r="C20">
        <f>POWER(2,A14-A20)</f>
        <v>9.7525824132938428E-3</v>
      </c>
      <c r="D20">
        <f t="shared" si="4"/>
        <v>9.7525824132938421</v>
      </c>
      <c r="E20">
        <f t="shared" si="6"/>
        <v>12.380519948339099</v>
      </c>
      <c r="F20">
        <f t="shared" si="2"/>
        <v>123.80519948339099</v>
      </c>
      <c r="H20">
        <v>30.11</v>
      </c>
      <c r="I20">
        <v>341</v>
      </c>
      <c r="J20" s="16">
        <v>43742</v>
      </c>
      <c r="K20">
        <v>9.1627730408740549E-3</v>
      </c>
      <c r="L20">
        <v>9.1627730408740558</v>
      </c>
      <c r="M20">
        <v>11.631780138562469</v>
      </c>
      <c r="N20">
        <v>116.31780138562469</v>
      </c>
      <c r="P20">
        <f>AVERAGE(M20:M22)</f>
        <v>11.974503183807762</v>
      </c>
    </row>
    <row r="21" spans="1:16" x14ac:dyDescent="0.25">
      <c r="A21">
        <v>29.62</v>
      </c>
      <c r="B21" t="s">
        <v>70</v>
      </c>
      <c r="C21">
        <f>POWER(2,A15-A21)</f>
        <v>1.0308655552913231E-2</v>
      </c>
      <c r="D21">
        <f t="shared" si="4"/>
        <v>10.308655552913232</v>
      </c>
      <c r="E21">
        <f t="shared" si="6"/>
        <v>18.507010942484563</v>
      </c>
      <c r="F21">
        <f t="shared" si="2"/>
        <v>185.07010942484561</v>
      </c>
      <c r="H21">
        <v>29.72</v>
      </c>
      <c r="I21">
        <v>341</v>
      </c>
      <c r="J21" s="16">
        <v>43742</v>
      </c>
      <c r="K21">
        <v>9.2265051674182193E-3</v>
      </c>
      <c r="L21">
        <v>9.2265051674182192</v>
      </c>
      <c r="M21">
        <v>16.564238781462041</v>
      </c>
      <c r="N21">
        <v>165.64238781462041</v>
      </c>
    </row>
    <row r="22" spans="1:16" x14ac:dyDescent="0.25">
      <c r="A22">
        <v>29.54</v>
      </c>
      <c r="B22" t="s">
        <v>70</v>
      </c>
      <c r="C22">
        <f>POWER(2,A16-A22)</f>
        <v>1.4578640492762635E-2</v>
      </c>
      <c r="D22">
        <f t="shared" si="4"/>
        <v>14.578640492762634</v>
      </c>
      <c r="E22">
        <f t="shared" si="6"/>
        <v>12.996038341699784</v>
      </c>
      <c r="F22">
        <f t="shared" si="2"/>
        <v>129.96038341699784</v>
      </c>
      <c r="H22">
        <v>30.22</v>
      </c>
      <c r="I22">
        <v>341</v>
      </c>
      <c r="J22" s="16">
        <v>43742</v>
      </c>
      <c r="K22">
        <v>8.6685115005300534E-3</v>
      </c>
      <c r="L22">
        <v>8.6685115005300535</v>
      </c>
      <c r="M22">
        <v>7.7274906313987763</v>
      </c>
      <c r="N22">
        <v>77.274906313987771</v>
      </c>
    </row>
    <row r="23" spans="1:16" x14ac:dyDescent="0.25">
      <c r="A23">
        <v>28.2</v>
      </c>
      <c r="B23" t="s">
        <v>77</v>
      </c>
      <c r="C23">
        <f>POWER(2,A14-A23)</f>
        <v>2.9360085912937876E-2</v>
      </c>
      <c r="D23">
        <f t="shared" si="4"/>
        <v>29.360085912937876</v>
      </c>
      <c r="E23">
        <f t="shared" si="6"/>
        <v>349.7063057291258</v>
      </c>
      <c r="F23">
        <f t="shared" si="2"/>
        <v>3497.0630572912578</v>
      </c>
      <c r="H23">
        <v>22.6</v>
      </c>
      <c r="I23">
        <v>232</v>
      </c>
      <c r="J23" t="s">
        <v>63</v>
      </c>
    </row>
    <row r="24" spans="1:16" x14ac:dyDescent="0.25">
      <c r="A24">
        <v>27.78</v>
      </c>
      <c r="B24" t="s">
        <v>77</v>
      </c>
      <c r="C24">
        <f>POWER(2,A15-A24)</f>
        <v>3.690602066967278E-2</v>
      </c>
      <c r="D24">
        <f t="shared" si="4"/>
        <v>36.906020669672778</v>
      </c>
      <c r="E24">
        <f t="shared" si="6"/>
        <v>680.28713681741408</v>
      </c>
      <c r="F24">
        <f t="shared" si="2"/>
        <v>6802.871368174141</v>
      </c>
      <c r="H24">
        <v>22.71</v>
      </c>
      <c r="I24">
        <v>232</v>
      </c>
      <c r="J24" t="s">
        <v>63</v>
      </c>
    </row>
    <row r="25" spans="1:16" x14ac:dyDescent="0.25">
      <c r="A25">
        <v>27.82</v>
      </c>
      <c r="B25" t="s">
        <v>77</v>
      </c>
      <c r="C25">
        <f>POWER(2,A16-A25)</f>
        <v>4.8027349415250414E-2</v>
      </c>
      <c r="D25">
        <f t="shared" si="4"/>
        <v>48.027349415250413</v>
      </c>
      <c r="E25">
        <f t="shared" si="6"/>
        <v>714.10875717140743</v>
      </c>
      <c r="F25">
        <f t="shared" si="2"/>
        <v>7141.0875717140743</v>
      </c>
      <c r="H25">
        <v>22.96</v>
      </c>
      <c r="I25">
        <v>232</v>
      </c>
      <c r="J25" t="s">
        <v>63</v>
      </c>
    </row>
    <row r="26" spans="1:16" x14ac:dyDescent="0.25">
      <c r="A26">
        <v>23.01</v>
      </c>
      <c r="B26" t="s">
        <v>90</v>
      </c>
      <c r="F26">
        <f t="shared" si="2"/>
        <v>0</v>
      </c>
      <c r="H26">
        <v>23.11</v>
      </c>
      <c r="I26">
        <v>317</v>
      </c>
      <c r="J26" t="s">
        <v>63</v>
      </c>
      <c r="N26">
        <v>0</v>
      </c>
    </row>
    <row r="27" spans="1:16" x14ac:dyDescent="0.25">
      <c r="A27">
        <v>23.23</v>
      </c>
      <c r="B27" t="s">
        <v>90</v>
      </c>
      <c r="F27">
        <f t="shared" si="2"/>
        <v>0</v>
      </c>
      <c r="H27">
        <v>23.02</v>
      </c>
      <c r="I27">
        <v>317</v>
      </c>
      <c r="J27" t="s">
        <v>63</v>
      </c>
      <c r="N27">
        <v>0</v>
      </c>
    </row>
    <row r="28" spans="1:16" x14ac:dyDescent="0.25">
      <c r="A28">
        <v>23.09</v>
      </c>
      <c r="B28" t="s">
        <v>90</v>
      </c>
      <c r="F28">
        <f t="shared" si="2"/>
        <v>0</v>
      </c>
      <c r="H28">
        <v>23.44</v>
      </c>
      <c r="I28">
        <v>317</v>
      </c>
      <c r="J28" t="s">
        <v>63</v>
      </c>
      <c r="N28">
        <v>0</v>
      </c>
    </row>
    <row r="29" spans="1:16" x14ac:dyDescent="0.25">
      <c r="A29">
        <v>34.049999999999997</v>
      </c>
      <c r="B29" t="s">
        <v>82</v>
      </c>
      <c r="C29">
        <f>POWER(2,A26-A29)</f>
        <v>4.7492917354115656E-4</v>
      </c>
      <c r="D29">
        <f t="shared" ref="D29:D37" si="7">C29*1000</f>
        <v>0.47492917354115655</v>
      </c>
      <c r="E29">
        <f>C29/C89</f>
        <v>1.4439291955224998</v>
      </c>
      <c r="F29">
        <f t="shared" si="2"/>
        <v>14.439291955224999</v>
      </c>
      <c r="H29">
        <v>23.01</v>
      </c>
      <c r="I29">
        <v>322</v>
      </c>
      <c r="J29" t="s">
        <v>63</v>
      </c>
      <c r="N29">
        <v>0</v>
      </c>
    </row>
    <row r="30" spans="1:16" x14ac:dyDescent="0.25">
      <c r="A30">
        <v>34.93</v>
      </c>
      <c r="B30" t="s">
        <v>82</v>
      </c>
      <c r="C30">
        <f t="shared" ref="C30" si="8">POWER(2,A27-A30)</f>
        <v>3.005723665392867E-4</v>
      </c>
      <c r="D30">
        <f t="shared" si="7"/>
        <v>0.30057236653928671</v>
      </c>
      <c r="E30">
        <f t="shared" ref="E30:E36" si="9">C30/C90</f>
        <v>0.85263489176795748</v>
      </c>
      <c r="F30">
        <f t="shared" si="2"/>
        <v>8.5263489176795755</v>
      </c>
      <c r="H30">
        <v>23.23</v>
      </c>
      <c r="I30">
        <v>322</v>
      </c>
      <c r="J30" t="s">
        <v>63</v>
      </c>
      <c r="N30">
        <v>0</v>
      </c>
    </row>
    <row r="31" spans="1:16" x14ac:dyDescent="0.25">
      <c r="A31">
        <v>34.409999999999997</v>
      </c>
      <c r="B31" t="s">
        <v>82</v>
      </c>
      <c r="C31">
        <f>POWER(2,A28-A31)</f>
        <v>3.9114740116680876E-4</v>
      </c>
      <c r="D31">
        <f t="shared" si="7"/>
        <v>0.39114740116680874</v>
      </c>
      <c r="E31">
        <f t="shared" si="9"/>
        <v>1.6817928305074343</v>
      </c>
      <c r="F31">
        <f t="shared" si="2"/>
        <v>16.817928305074343</v>
      </c>
      <c r="H31">
        <v>23.09</v>
      </c>
      <c r="I31">
        <v>322</v>
      </c>
      <c r="J31" t="s">
        <v>63</v>
      </c>
      <c r="N31">
        <v>0</v>
      </c>
    </row>
    <row r="32" spans="1:16" x14ac:dyDescent="0.25">
      <c r="A32">
        <v>29.8</v>
      </c>
      <c r="B32" t="s">
        <v>66</v>
      </c>
      <c r="C32">
        <f>POWER(2,A26-A32)</f>
        <v>9.0366264367600629E-3</v>
      </c>
      <c r="D32">
        <f t="shared" si="7"/>
        <v>9.0366264367600628</v>
      </c>
      <c r="E32">
        <f t="shared" si="9"/>
        <v>11.471641984126608</v>
      </c>
      <c r="F32">
        <f t="shared" si="2"/>
        <v>114.71641984126607</v>
      </c>
      <c r="H32">
        <v>23.77</v>
      </c>
      <c r="I32">
        <v>336</v>
      </c>
      <c r="J32" t="s">
        <v>63</v>
      </c>
      <c r="N32">
        <v>0</v>
      </c>
    </row>
    <row r="33" spans="1:16" x14ac:dyDescent="0.25">
      <c r="A33">
        <v>29.71</v>
      </c>
      <c r="B33" t="s">
        <v>66</v>
      </c>
      <c r="C33">
        <f>POWER(2,A27-A33)</f>
        <v>1.1202775375123653E-2</v>
      </c>
      <c r="D33">
        <f t="shared" si="7"/>
        <v>11.202775375123652</v>
      </c>
      <c r="E33">
        <f t="shared" si="9"/>
        <v>20.112213992349229</v>
      </c>
      <c r="F33">
        <f t="shared" si="2"/>
        <v>201.12213992349228</v>
      </c>
      <c r="H33">
        <v>23.83</v>
      </c>
      <c r="I33">
        <v>336</v>
      </c>
      <c r="J33" t="s">
        <v>63</v>
      </c>
      <c r="N33">
        <v>0</v>
      </c>
    </row>
    <row r="34" spans="1:16" x14ac:dyDescent="0.25">
      <c r="A34">
        <v>29.96</v>
      </c>
      <c r="B34" t="s">
        <v>66</v>
      </c>
      <c r="C34">
        <f>POWER(2,A28-A34)</f>
        <v>8.5491695410995217E-3</v>
      </c>
      <c r="D34">
        <f t="shared" si="7"/>
        <v>8.5491695410995217</v>
      </c>
      <c r="E34">
        <f t="shared" si="9"/>
        <v>7.6211039843514934</v>
      </c>
      <c r="F34">
        <f t="shared" si="2"/>
        <v>76.211039843514939</v>
      </c>
      <c r="H34">
        <v>24.03</v>
      </c>
      <c r="I34">
        <v>336</v>
      </c>
      <c r="J34" t="s">
        <v>63</v>
      </c>
      <c r="N34">
        <v>0</v>
      </c>
    </row>
    <row r="35" spans="1:16" x14ac:dyDescent="0.25">
      <c r="A35">
        <v>27.53</v>
      </c>
      <c r="B35" t="s">
        <v>73</v>
      </c>
      <c r="C35">
        <f>POWER(2,A26-A35)</f>
        <v>4.3585739573450188E-2</v>
      </c>
      <c r="D35">
        <f t="shared" si="7"/>
        <v>43.585739573450191</v>
      </c>
      <c r="E35">
        <f t="shared" si="9"/>
        <v>519.14725365249581</v>
      </c>
      <c r="F35">
        <f t="shared" si="2"/>
        <v>5191.4725365249578</v>
      </c>
      <c r="H35">
        <v>23.37</v>
      </c>
      <c r="I35">
        <v>337</v>
      </c>
      <c r="J35" t="s">
        <v>63</v>
      </c>
      <c r="N35">
        <v>0</v>
      </c>
    </row>
    <row r="36" spans="1:16" x14ac:dyDescent="0.25">
      <c r="A36">
        <v>27.35</v>
      </c>
      <c r="B36" t="s">
        <v>73</v>
      </c>
      <c r="C36">
        <f>POWER(2,A27-A36)</f>
        <v>5.7511728164054664E-2</v>
      </c>
      <c r="D36">
        <f t="shared" si="7"/>
        <v>57.511728164054666</v>
      </c>
      <c r="E36">
        <f t="shared" si="9"/>
        <v>1060.1112820135716</v>
      </c>
      <c r="F36">
        <f t="shared" si="2"/>
        <v>10601.112820135715</v>
      </c>
      <c r="H36">
        <v>23.43</v>
      </c>
      <c r="I36">
        <v>337</v>
      </c>
      <c r="J36" t="s">
        <v>63</v>
      </c>
      <c r="N36">
        <v>0</v>
      </c>
    </row>
    <row r="37" spans="1:16" x14ac:dyDescent="0.25">
      <c r="A37">
        <v>27.28</v>
      </c>
      <c r="B37" t="s">
        <v>73</v>
      </c>
      <c r="C37">
        <f>POWER(2,A28-A37)</f>
        <v>5.4787857582252138E-2</v>
      </c>
      <c r="D37">
        <f t="shared" si="7"/>
        <v>54.787857582252137</v>
      </c>
      <c r="E37">
        <f>C37/C97</f>
        <v>814.62935936503527</v>
      </c>
      <c r="F37">
        <f t="shared" si="2"/>
        <v>8146.2935936503527</v>
      </c>
      <c r="H37">
        <v>23.51</v>
      </c>
      <c r="I37">
        <v>337</v>
      </c>
      <c r="J37" t="s">
        <v>63</v>
      </c>
      <c r="N37">
        <v>0</v>
      </c>
    </row>
    <row r="38" spans="1:16" x14ac:dyDescent="0.25">
      <c r="A38">
        <v>23.77</v>
      </c>
      <c r="B38" t="s">
        <v>93</v>
      </c>
      <c r="F38">
        <f t="shared" si="2"/>
        <v>0</v>
      </c>
      <c r="H38">
        <v>23.48</v>
      </c>
      <c r="I38">
        <v>340</v>
      </c>
      <c r="J38" t="s">
        <v>63</v>
      </c>
      <c r="N38">
        <v>0</v>
      </c>
    </row>
    <row r="39" spans="1:16" x14ac:dyDescent="0.25">
      <c r="A39">
        <v>23.83</v>
      </c>
      <c r="B39" t="s">
        <v>93</v>
      </c>
      <c r="F39">
        <f t="shared" si="2"/>
        <v>0</v>
      </c>
      <c r="H39">
        <v>23.17</v>
      </c>
      <c r="I39">
        <v>340</v>
      </c>
      <c r="J39" t="s">
        <v>63</v>
      </c>
      <c r="N39">
        <v>0</v>
      </c>
    </row>
    <row r="40" spans="1:16" x14ac:dyDescent="0.25">
      <c r="A40">
        <v>24.03</v>
      </c>
      <c r="B40" t="s">
        <v>93</v>
      </c>
      <c r="F40">
        <f t="shared" si="2"/>
        <v>0</v>
      </c>
      <c r="H40">
        <v>23.44</v>
      </c>
      <c r="I40">
        <v>340</v>
      </c>
      <c r="J40" t="s">
        <v>63</v>
      </c>
      <c r="N40">
        <v>0</v>
      </c>
    </row>
    <row r="41" spans="1:16" x14ac:dyDescent="0.25">
      <c r="A41">
        <v>34.590000000000003</v>
      </c>
      <c r="B41" t="s">
        <v>85</v>
      </c>
      <c r="C41">
        <f>POWER(2,A38-A41)</f>
        <v>5.5316595961708783E-4</v>
      </c>
      <c r="D41">
        <f t="shared" ref="D41:D49" si="10">C41*1000</f>
        <v>0.55316595961708781</v>
      </c>
      <c r="E41">
        <f>C41/C89</f>
        <v>1.6817928305074239</v>
      </c>
      <c r="F41">
        <f t="shared" si="2"/>
        <v>16.81792830507424</v>
      </c>
      <c r="H41">
        <v>23.34</v>
      </c>
      <c r="I41">
        <v>341</v>
      </c>
      <c r="J41" t="s">
        <v>63</v>
      </c>
      <c r="N41">
        <v>0</v>
      </c>
    </row>
    <row r="42" spans="1:16" x14ac:dyDescent="0.25">
      <c r="A42">
        <v>35.33</v>
      </c>
      <c r="B42" t="s">
        <v>85</v>
      </c>
      <c r="C42">
        <f t="shared" ref="C42" si="11">POWER(2,A39-A42)</f>
        <v>3.4526698300124388E-4</v>
      </c>
      <c r="D42">
        <f t="shared" si="10"/>
        <v>0.34526698300124387</v>
      </c>
      <c r="E42">
        <f t="shared" ref="E42:E49" si="12">C42/C90</f>
        <v>0.97942029758692606</v>
      </c>
      <c r="F42">
        <f t="shared" si="2"/>
        <v>9.7942029758692613</v>
      </c>
      <c r="H42">
        <v>22.96</v>
      </c>
      <c r="I42">
        <v>341</v>
      </c>
      <c r="J42" t="s">
        <v>63</v>
      </c>
      <c r="N42">
        <v>0</v>
      </c>
    </row>
    <row r="43" spans="1:16" x14ac:dyDescent="0.25">
      <c r="A43">
        <v>35.06</v>
      </c>
      <c r="B43" t="s">
        <v>85</v>
      </c>
      <c r="C43">
        <f>POWER(2,A40-A43)</f>
        <v>4.7823256718111619E-4</v>
      </c>
      <c r="D43">
        <f t="shared" si="10"/>
        <v>0.47823256718111617</v>
      </c>
      <c r="E43">
        <f t="shared" si="12"/>
        <v>2.0562276533121318</v>
      </c>
      <c r="F43">
        <f t="shared" si="2"/>
        <v>20.562276533121317</v>
      </c>
      <c r="H43">
        <v>23.37</v>
      </c>
      <c r="I43">
        <v>341</v>
      </c>
      <c r="J43" t="s">
        <v>63</v>
      </c>
      <c r="N43">
        <v>0</v>
      </c>
    </row>
    <row r="44" spans="1:16" x14ac:dyDescent="0.25">
      <c r="A44">
        <v>30.71</v>
      </c>
      <c r="B44" t="s">
        <v>69</v>
      </c>
      <c r="C44">
        <f>POWER(2,A38-A44)</f>
        <v>8.1442637565712541E-3</v>
      </c>
      <c r="D44">
        <f t="shared" si="10"/>
        <v>8.1442637565712541</v>
      </c>
      <c r="E44">
        <f t="shared" si="12"/>
        <v>10.338822645099913</v>
      </c>
      <c r="F44">
        <f t="shared" si="2"/>
        <v>103.38822645099913</v>
      </c>
      <c r="H44">
        <v>34.619999999999997</v>
      </c>
      <c r="I44">
        <v>232</v>
      </c>
      <c r="J44" t="s">
        <v>64</v>
      </c>
      <c r="K44">
        <v>2.4077946887044992E-4</v>
      </c>
      <c r="L44">
        <v>0.24077946887044993</v>
      </c>
      <c r="M44">
        <v>0.73204284797281494</v>
      </c>
      <c r="N44">
        <v>7.3204284797281494</v>
      </c>
      <c r="P44">
        <f>AVERAGE(M44:M46)</f>
        <v>1.2092620030058734</v>
      </c>
    </row>
    <row r="45" spans="1:16" x14ac:dyDescent="0.25">
      <c r="A45">
        <v>30.86</v>
      </c>
      <c r="B45" t="s">
        <v>69</v>
      </c>
      <c r="C45">
        <f>POWER(2,A39-A45)</f>
        <v>7.6517210748978624E-3</v>
      </c>
      <c r="D45">
        <f t="shared" si="10"/>
        <v>7.6517210748978624</v>
      </c>
      <c r="E45">
        <f t="shared" si="12"/>
        <v>13.737046983004035</v>
      </c>
      <c r="F45">
        <f t="shared" si="2"/>
        <v>137.37046983004035</v>
      </c>
      <c r="H45">
        <v>34.96</v>
      </c>
      <c r="I45">
        <v>232</v>
      </c>
      <c r="J45" t="s">
        <v>64</v>
      </c>
      <c r="K45">
        <v>2.0529697638030145E-4</v>
      </c>
      <c r="L45">
        <v>0.20529697638030145</v>
      </c>
      <c r="M45">
        <v>0.58236679323422769</v>
      </c>
      <c r="N45">
        <v>5.8236679323422766</v>
      </c>
    </row>
    <row r="46" spans="1:16" x14ac:dyDescent="0.25">
      <c r="A46">
        <v>30.54</v>
      </c>
      <c r="B46" t="s">
        <v>69</v>
      </c>
      <c r="C46">
        <f>POWER(2,A40-A46)</f>
        <v>1.0972225591703123E-2</v>
      </c>
      <c r="D46">
        <f t="shared" si="10"/>
        <v>10.972225591703122</v>
      </c>
      <c r="E46">
        <f t="shared" si="12"/>
        <v>9.781122221536565</v>
      </c>
      <c r="F46">
        <f t="shared" si="2"/>
        <v>97.811222215365646</v>
      </c>
      <c r="H46">
        <v>33.82</v>
      </c>
      <c r="I46">
        <v>232</v>
      </c>
      <c r="J46" t="s">
        <v>64</v>
      </c>
      <c r="K46">
        <v>5.3803960736162684E-4</v>
      </c>
      <c r="L46">
        <v>0.53803960736162681</v>
      </c>
      <c r="M46">
        <v>2.3133763678105779</v>
      </c>
      <c r="N46">
        <v>23.13376367810578</v>
      </c>
    </row>
    <row r="47" spans="1:16" x14ac:dyDescent="0.25">
      <c r="A47">
        <v>28.5</v>
      </c>
      <c r="B47" t="s">
        <v>76</v>
      </c>
      <c r="C47">
        <f>POWER(2,A38-A47)</f>
        <v>3.768149461533625E-2</v>
      </c>
      <c r="D47">
        <f t="shared" si="10"/>
        <v>37.681494615336248</v>
      </c>
      <c r="E47">
        <f t="shared" si="12"/>
        <v>448.82212931381042</v>
      </c>
      <c r="F47">
        <f t="shared" si="2"/>
        <v>4488.2212931381046</v>
      </c>
      <c r="H47">
        <v>35.92</v>
      </c>
      <c r="I47">
        <v>317</v>
      </c>
      <c r="J47" t="s">
        <v>64</v>
      </c>
      <c r="K47">
        <v>1.392533832847196E-4</v>
      </c>
      <c r="L47">
        <v>0.13925338328471959</v>
      </c>
      <c r="M47">
        <v>0.42337265618126307</v>
      </c>
      <c r="N47">
        <v>4.233726561812631</v>
      </c>
      <c r="P47">
        <f>AVERAGE(M47:M49)</f>
        <v>0.99395346289373843</v>
      </c>
    </row>
    <row r="48" spans="1:16" x14ac:dyDescent="0.25">
      <c r="A48">
        <v>28.15</v>
      </c>
      <c r="B48" t="s">
        <v>76</v>
      </c>
      <c r="C48">
        <f>POWER(2,A39-A48)</f>
        <v>5.0066867349351382E-2</v>
      </c>
      <c r="D48">
        <f t="shared" si="10"/>
        <v>50.066867349351384</v>
      </c>
      <c r="E48">
        <f t="shared" si="12"/>
        <v>922.88047371349148</v>
      </c>
      <c r="F48">
        <f t="shared" si="2"/>
        <v>9228.8047371349148</v>
      </c>
      <c r="H48">
        <v>34.869999999999997</v>
      </c>
      <c r="I48">
        <v>317</v>
      </c>
      <c r="J48" t="s">
        <v>64</v>
      </c>
      <c r="K48">
        <v>2.7089098439156428E-4</v>
      </c>
      <c r="L48">
        <v>0.27089098439156428</v>
      </c>
      <c r="M48">
        <v>0.76843759064400718</v>
      </c>
      <c r="N48">
        <v>7.6843759064400716</v>
      </c>
    </row>
    <row r="49" spans="1:16" x14ac:dyDescent="0.25">
      <c r="A49">
        <v>28.69</v>
      </c>
      <c r="B49" t="s">
        <v>76</v>
      </c>
      <c r="C49">
        <f>POWER(2,A40-A49)</f>
        <v>3.9554893561571255E-2</v>
      </c>
      <c r="D49">
        <f t="shared" si="10"/>
        <v>39.554893561571255</v>
      </c>
      <c r="E49">
        <f t="shared" si="12"/>
        <v>588.13355775848152</v>
      </c>
      <c r="F49">
        <f t="shared" si="2"/>
        <v>5881.3355775848149</v>
      </c>
      <c r="H49">
        <v>34.67</v>
      </c>
      <c r="I49">
        <v>317</v>
      </c>
      <c r="J49" t="s">
        <v>64</v>
      </c>
      <c r="K49">
        <v>4.1632563074607261E-4</v>
      </c>
      <c r="L49">
        <v>0.41632563074607259</v>
      </c>
      <c r="M49">
        <v>1.7900501418559454</v>
      </c>
      <c r="N49">
        <v>17.900501418559454</v>
      </c>
    </row>
    <row r="50" spans="1:16" x14ac:dyDescent="0.25">
      <c r="A50">
        <v>23.37</v>
      </c>
      <c r="B50" t="s">
        <v>92</v>
      </c>
      <c r="F50">
        <f t="shared" si="2"/>
        <v>0</v>
      </c>
      <c r="H50">
        <v>34.049999999999997</v>
      </c>
      <c r="I50">
        <v>322</v>
      </c>
      <c r="J50" t="s">
        <v>64</v>
      </c>
      <c r="K50">
        <v>4.7492917354115656E-4</v>
      </c>
      <c r="L50">
        <v>0.47492917354115655</v>
      </c>
      <c r="M50">
        <v>1.4439291955224998</v>
      </c>
      <c r="N50">
        <v>14.439291955224999</v>
      </c>
      <c r="P50">
        <f>AVERAGE(M50:M52)</f>
        <v>1.3261189725992972</v>
      </c>
    </row>
    <row r="51" spans="1:16" x14ac:dyDescent="0.25">
      <c r="A51">
        <v>23.43</v>
      </c>
      <c r="B51" t="s">
        <v>92</v>
      </c>
      <c r="F51">
        <f t="shared" si="2"/>
        <v>0</v>
      </c>
      <c r="H51">
        <v>34.93</v>
      </c>
      <c r="I51">
        <v>322</v>
      </c>
      <c r="J51" t="s">
        <v>64</v>
      </c>
      <c r="K51">
        <v>3.005723665392867E-4</v>
      </c>
      <c r="L51">
        <v>0.30057236653928671</v>
      </c>
      <c r="M51">
        <v>0.85263489176795748</v>
      </c>
      <c r="N51">
        <v>8.5263489176795755</v>
      </c>
    </row>
    <row r="52" spans="1:16" x14ac:dyDescent="0.25">
      <c r="A52">
        <v>23.51</v>
      </c>
      <c r="B52" t="s">
        <v>92</v>
      </c>
      <c r="F52">
        <f t="shared" si="2"/>
        <v>0</v>
      </c>
      <c r="H52">
        <v>34.409999999999997</v>
      </c>
      <c r="I52">
        <v>322</v>
      </c>
      <c r="J52" t="s">
        <v>64</v>
      </c>
      <c r="K52">
        <v>3.9114740116680876E-4</v>
      </c>
      <c r="L52">
        <v>0.39114740116680874</v>
      </c>
      <c r="M52">
        <v>1.6817928305074343</v>
      </c>
      <c r="N52">
        <v>16.817928305074343</v>
      </c>
    </row>
    <row r="53" spans="1:16" x14ac:dyDescent="0.25">
      <c r="A53">
        <v>35.159999999999997</v>
      </c>
      <c r="B53" t="s">
        <v>84</v>
      </c>
      <c r="C53">
        <f>POWER(2,A50-A53)</f>
        <v>2.8239457614875289E-4</v>
      </c>
      <c r="D53">
        <f t="shared" ref="D53:D61" si="13">C53*1000</f>
        <v>0.28239457614875291</v>
      </c>
      <c r="E53">
        <f>C53/C89</f>
        <v>0.85856543643775651</v>
      </c>
      <c r="F53">
        <f t="shared" si="2"/>
        <v>8.5856543643775645</v>
      </c>
      <c r="H53">
        <v>34.590000000000003</v>
      </c>
      <c r="I53">
        <v>336</v>
      </c>
      <c r="J53" t="s">
        <v>64</v>
      </c>
      <c r="K53">
        <v>5.5316595961708783E-4</v>
      </c>
      <c r="L53">
        <v>0.55316595961708781</v>
      </c>
      <c r="M53">
        <v>1.6817928305074239</v>
      </c>
      <c r="N53">
        <v>16.81792830507424</v>
      </c>
      <c r="P53">
        <f>AVERAGE(M53:M55)</f>
        <v>1.5724802604688273</v>
      </c>
    </row>
    <row r="54" spans="1:16" x14ac:dyDescent="0.25">
      <c r="A54">
        <v>35.1</v>
      </c>
      <c r="B54" t="s">
        <v>84</v>
      </c>
      <c r="C54">
        <f t="shared" ref="C54" si="14">POWER(2,A51-A54)</f>
        <v>3.068880308891182E-4</v>
      </c>
      <c r="D54">
        <f t="shared" si="13"/>
        <v>0.3068880308891182</v>
      </c>
      <c r="E54">
        <f t="shared" ref="E54:E61" si="15">C54/C90</f>
        <v>0.87055056329612335</v>
      </c>
      <c r="F54">
        <f t="shared" si="2"/>
        <v>8.7055056329612341</v>
      </c>
      <c r="H54">
        <v>35.33</v>
      </c>
      <c r="I54">
        <v>336</v>
      </c>
      <c r="J54" t="s">
        <v>64</v>
      </c>
      <c r="K54">
        <v>3.4526698300124388E-4</v>
      </c>
      <c r="L54">
        <v>0.34526698300124387</v>
      </c>
      <c r="M54">
        <v>0.97942029758692606</v>
      </c>
      <c r="N54">
        <v>9.7942029758692613</v>
      </c>
    </row>
    <row r="55" spans="1:16" x14ac:dyDescent="0.25">
      <c r="A55">
        <v>34.29</v>
      </c>
      <c r="B55" t="s">
        <v>84</v>
      </c>
      <c r="C55">
        <f>POWER(2,A52-A55)</f>
        <v>5.6871757151780199E-4</v>
      </c>
      <c r="D55">
        <f t="shared" si="13"/>
        <v>0.568717571517802</v>
      </c>
      <c r="E55">
        <f t="shared" si="15"/>
        <v>2.4452805553841435</v>
      </c>
      <c r="F55">
        <f t="shared" si="2"/>
        <v>24.452805553841436</v>
      </c>
      <c r="H55">
        <v>35.06</v>
      </c>
      <c r="I55">
        <v>336</v>
      </c>
      <c r="J55" t="s">
        <v>64</v>
      </c>
      <c r="K55">
        <v>4.7823256718111619E-4</v>
      </c>
      <c r="L55">
        <v>0.47823256718111617</v>
      </c>
      <c r="M55">
        <v>2.0562276533121318</v>
      </c>
      <c r="N55">
        <v>20.562276533121317</v>
      </c>
    </row>
    <row r="56" spans="1:16" x14ac:dyDescent="0.25">
      <c r="A56">
        <v>30.52</v>
      </c>
      <c r="B56" t="s">
        <v>68</v>
      </c>
      <c r="C56">
        <f>POWER(2,A50-A56)</f>
        <v>7.0410192391471222E-3</v>
      </c>
      <c r="D56">
        <f t="shared" si="13"/>
        <v>7.041019239147122</v>
      </c>
      <c r="E56">
        <f t="shared" si="15"/>
        <v>8.9382971045777602</v>
      </c>
      <c r="F56">
        <f t="shared" si="2"/>
        <v>89.382971045777595</v>
      </c>
      <c r="H56">
        <v>35.159999999999997</v>
      </c>
      <c r="I56">
        <v>337</v>
      </c>
      <c r="J56" t="s">
        <v>64</v>
      </c>
      <c r="K56">
        <v>2.8239457614875289E-4</v>
      </c>
      <c r="L56">
        <v>0.28239457614875291</v>
      </c>
      <c r="M56">
        <v>0.85856543643775651</v>
      </c>
      <c r="N56">
        <v>8.5856543643775645</v>
      </c>
      <c r="P56">
        <f>AVERAGE(M56:M58)</f>
        <v>1.3914655183726745</v>
      </c>
    </row>
    <row r="57" spans="1:16" x14ac:dyDescent="0.25">
      <c r="A57">
        <v>30.39</v>
      </c>
      <c r="B57" t="s">
        <v>68</v>
      </c>
      <c r="C57">
        <f>POWER(2,A51-A57)</f>
        <v>8.0321392707505164E-3</v>
      </c>
      <c r="D57">
        <f t="shared" si="13"/>
        <v>8.0321392707505161</v>
      </c>
      <c r="E57">
        <f t="shared" si="15"/>
        <v>14.420007401773258</v>
      </c>
      <c r="F57">
        <f t="shared" si="2"/>
        <v>144.20007401773259</v>
      </c>
      <c r="H57">
        <v>35.1</v>
      </c>
      <c r="I57">
        <v>337</v>
      </c>
      <c r="J57" t="s">
        <v>64</v>
      </c>
      <c r="K57">
        <v>3.068880308891182E-4</v>
      </c>
      <c r="L57">
        <v>0.3068880308891182</v>
      </c>
      <c r="M57">
        <v>0.87055056329612335</v>
      </c>
      <c r="N57">
        <v>8.7055056329612341</v>
      </c>
    </row>
    <row r="58" spans="1:16" x14ac:dyDescent="0.25">
      <c r="A58">
        <v>30.48</v>
      </c>
      <c r="B58" t="s">
        <v>68</v>
      </c>
      <c r="C58">
        <f>POWER(2,A52-A58)</f>
        <v>7.976657232087455E-3</v>
      </c>
      <c r="D58">
        <f t="shared" si="13"/>
        <v>7.9766572320874554</v>
      </c>
      <c r="E58">
        <f t="shared" si="15"/>
        <v>7.1107414493325676</v>
      </c>
      <c r="F58">
        <f t="shared" si="2"/>
        <v>71.107414493325678</v>
      </c>
      <c r="H58">
        <v>34.29</v>
      </c>
      <c r="I58">
        <v>337</v>
      </c>
      <c r="J58" t="s">
        <v>64</v>
      </c>
      <c r="K58">
        <v>5.6871757151780199E-4</v>
      </c>
      <c r="L58">
        <v>0.568717571517802</v>
      </c>
      <c r="M58">
        <v>2.4452805553841435</v>
      </c>
      <c r="N58">
        <v>24.452805553841436</v>
      </c>
    </row>
    <row r="59" spans="1:16" x14ac:dyDescent="0.25">
      <c r="A59">
        <v>27.48</v>
      </c>
      <c r="B59" t="s">
        <v>75</v>
      </c>
      <c r="C59">
        <f>POWER(2,A50-A59)</f>
        <v>5.7911753868148223E-2</v>
      </c>
      <c r="D59">
        <f t="shared" si="13"/>
        <v>57.911753868148224</v>
      </c>
      <c r="E59">
        <f t="shared" si="15"/>
        <v>689.78359135523488</v>
      </c>
      <c r="F59">
        <f t="shared" si="2"/>
        <v>6897.8359135523488</v>
      </c>
      <c r="H59">
        <v>35.58</v>
      </c>
      <c r="I59">
        <v>340</v>
      </c>
      <c r="J59" t="s">
        <v>64</v>
      </c>
      <c r="K59">
        <v>2.2779125769941625E-4</v>
      </c>
      <c r="L59">
        <v>0.22779125769941624</v>
      </c>
      <c r="M59">
        <v>0.69255473405546308</v>
      </c>
      <c r="N59">
        <v>6.9255473405546306</v>
      </c>
      <c r="P59">
        <f>AVERAGE(M59:M61)</f>
        <v>0.83841148681853273</v>
      </c>
    </row>
    <row r="60" spans="1:16" x14ac:dyDescent="0.25">
      <c r="A60">
        <v>27.46</v>
      </c>
      <c r="B60" t="s">
        <v>75</v>
      </c>
      <c r="C60">
        <f>POWER(2,A51-A60)</f>
        <v>6.1213768599182886E-2</v>
      </c>
      <c r="D60">
        <f t="shared" si="13"/>
        <v>61.213768599182885</v>
      </c>
      <c r="E60">
        <f t="shared" si="15"/>
        <v>1128.3508386576502</v>
      </c>
      <c r="F60">
        <f t="shared" si="2"/>
        <v>11283.508386576503</v>
      </c>
      <c r="H60">
        <v>35.44</v>
      </c>
      <c r="I60">
        <v>340</v>
      </c>
      <c r="J60" t="s">
        <v>64</v>
      </c>
      <c r="K60">
        <v>2.024705922398546E-4</v>
      </c>
      <c r="L60">
        <v>0.20247059223985461</v>
      </c>
      <c r="M60">
        <v>0.57434917749851899</v>
      </c>
      <c r="N60">
        <v>5.7434917749851895</v>
      </c>
    </row>
    <row r="61" spans="1:16" x14ac:dyDescent="0.25">
      <c r="A61">
        <v>27.93</v>
      </c>
      <c r="B61" t="s">
        <v>75</v>
      </c>
      <c r="C61">
        <f>POWER(2,A52-A61)</f>
        <v>4.6714039019841891E-2</v>
      </c>
      <c r="D61">
        <f t="shared" si="13"/>
        <v>46.714039019841891</v>
      </c>
      <c r="E61">
        <f t="shared" si="15"/>
        <v>694.58141565320841</v>
      </c>
      <c r="F61">
        <f t="shared" si="2"/>
        <v>6945.8141565320839</v>
      </c>
      <c r="H61">
        <v>35.19</v>
      </c>
      <c r="I61">
        <v>340</v>
      </c>
      <c r="J61" t="s">
        <v>64</v>
      </c>
      <c r="K61">
        <v>2.9033376831121206E-4</v>
      </c>
      <c r="L61">
        <v>0.29033376831121205</v>
      </c>
      <c r="M61">
        <v>1.2483305489016159</v>
      </c>
      <c r="N61">
        <v>12.483305489016159</v>
      </c>
    </row>
    <row r="62" spans="1:16" x14ac:dyDescent="0.25">
      <c r="A62">
        <v>23.48</v>
      </c>
      <c r="B62" t="s">
        <v>95</v>
      </c>
      <c r="F62">
        <f t="shared" si="2"/>
        <v>0</v>
      </c>
      <c r="H62">
        <v>36.31</v>
      </c>
      <c r="I62">
        <v>341</v>
      </c>
      <c r="J62" t="s">
        <v>64</v>
      </c>
      <c r="K62">
        <v>1.2463526925136621E-4</v>
      </c>
      <c r="L62">
        <v>0.12463526925136621</v>
      </c>
      <c r="M62">
        <v>0.37892914162759883</v>
      </c>
      <c r="N62">
        <v>3.7892914162759883</v>
      </c>
      <c r="P62">
        <f>AVERAGE(M62:M64)</f>
        <v>0.84521939096170196</v>
      </c>
    </row>
    <row r="63" spans="1:16" x14ac:dyDescent="0.25">
      <c r="A63">
        <v>23.17</v>
      </c>
      <c r="B63" t="s">
        <v>95</v>
      </c>
      <c r="F63">
        <f t="shared" si="2"/>
        <v>0</v>
      </c>
      <c r="H63">
        <v>35.119999999999997</v>
      </c>
      <c r="I63">
        <v>341</v>
      </c>
      <c r="J63" t="s">
        <v>64</v>
      </c>
      <c r="K63">
        <v>2.185119802070249E-4</v>
      </c>
      <c r="L63">
        <v>0.21851198020702489</v>
      </c>
      <c r="M63">
        <v>0.619853849969494</v>
      </c>
      <c r="N63">
        <v>6.1985384996949398</v>
      </c>
    </row>
    <row r="64" spans="1:16" x14ac:dyDescent="0.25">
      <c r="A64">
        <v>23.44</v>
      </c>
      <c r="B64" t="s">
        <v>95</v>
      </c>
      <c r="F64">
        <f t="shared" si="2"/>
        <v>0</v>
      </c>
      <c r="H64">
        <v>34.82</v>
      </c>
      <c r="I64">
        <v>341</v>
      </c>
      <c r="J64" t="s">
        <v>64</v>
      </c>
      <c r="K64">
        <v>3.5744279686172507E-4</v>
      </c>
      <c r="L64">
        <v>0.35744279686172509</v>
      </c>
      <c r="M64">
        <v>1.5368751812880133</v>
      </c>
      <c r="N64">
        <v>15.368751812880133</v>
      </c>
    </row>
    <row r="65" spans="1:16" x14ac:dyDescent="0.25">
      <c r="A65">
        <v>35.58</v>
      </c>
      <c r="B65" t="s">
        <v>87</v>
      </c>
      <c r="C65">
        <f>POWER(2,A62-A65)</f>
        <v>2.2779125769941625E-4</v>
      </c>
      <c r="D65">
        <f t="shared" ref="D65:D73" si="16">C65*1000</f>
        <v>0.22779125769941624</v>
      </c>
      <c r="E65">
        <f>C65/C89</f>
        <v>0.69255473405546308</v>
      </c>
      <c r="F65">
        <f t="shared" si="2"/>
        <v>6.9255473405546306</v>
      </c>
      <c r="H65">
        <v>20.27</v>
      </c>
      <c r="I65" t="s">
        <v>110</v>
      </c>
      <c r="J65" t="s">
        <v>111</v>
      </c>
      <c r="N65">
        <v>0</v>
      </c>
    </row>
    <row r="66" spans="1:16" x14ac:dyDescent="0.25">
      <c r="A66">
        <v>35.44</v>
      </c>
      <c r="B66" t="s">
        <v>87</v>
      </c>
      <c r="C66">
        <f t="shared" ref="C66" si="17">POWER(2,A63-A66)</f>
        <v>2.024705922398546E-4</v>
      </c>
      <c r="D66">
        <f t="shared" si="16"/>
        <v>0.20247059223985461</v>
      </c>
      <c r="E66">
        <f t="shared" ref="E66:E73" si="18">C66/C90</f>
        <v>0.57434917749851899</v>
      </c>
      <c r="F66">
        <f t="shared" si="2"/>
        <v>5.7434917749851895</v>
      </c>
      <c r="H66">
        <v>20.21</v>
      </c>
      <c r="I66" t="s">
        <v>110</v>
      </c>
      <c r="J66" t="s">
        <v>111</v>
      </c>
      <c r="N66">
        <v>0</v>
      </c>
    </row>
    <row r="67" spans="1:16" x14ac:dyDescent="0.25">
      <c r="A67">
        <v>35.19</v>
      </c>
      <c r="B67" t="s">
        <v>87</v>
      </c>
      <c r="C67">
        <f>POWER(2,A64-A67)</f>
        <v>2.9033376831121206E-4</v>
      </c>
      <c r="D67">
        <f t="shared" si="16"/>
        <v>0.29033376831121205</v>
      </c>
      <c r="E67">
        <f t="shared" si="18"/>
        <v>1.2483305489016159</v>
      </c>
      <c r="F67">
        <f t="shared" si="2"/>
        <v>12.483305489016159</v>
      </c>
      <c r="H67">
        <v>31.84</v>
      </c>
      <c r="I67" t="s">
        <v>110</v>
      </c>
      <c r="J67" t="s">
        <v>112</v>
      </c>
      <c r="K67">
        <v>3.2891444747697537E-4</v>
      </c>
      <c r="L67">
        <v>0.32891444747697535</v>
      </c>
      <c r="M67">
        <v>1</v>
      </c>
      <c r="N67">
        <v>10</v>
      </c>
      <c r="P67">
        <f>AVERAGE(M67:M69)</f>
        <v>1</v>
      </c>
    </row>
    <row r="68" spans="1:16" x14ac:dyDescent="0.25">
      <c r="A68">
        <v>30.7</v>
      </c>
      <c r="B68" t="s">
        <v>71</v>
      </c>
      <c r="C68">
        <f>POWER(2,A62-A68)</f>
        <v>6.7075424721699554E-3</v>
      </c>
      <c r="D68">
        <f t="shared" si="16"/>
        <v>6.7075424721699557</v>
      </c>
      <c r="E68">
        <f t="shared" si="18"/>
        <v>8.5149614596268712</v>
      </c>
      <c r="F68">
        <f t="shared" si="2"/>
        <v>85.149614596268719</v>
      </c>
      <c r="H68">
        <v>31.68</v>
      </c>
      <c r="I68" t="s">
        <v>110</v>
      </c>
      <c r="J68" t="s">
        <v>112</v>
      </c>
      <c r="K68">
        <v>3.5252177625060964E-4</v>
      </c>
      <c r="L68">
        <v>0.35252177625060965</v>
      </c>
      <c r="M68">
        <v>1</v>
      </c>
      <c r="N68">
        <v>10</v>
      </c>
    </row>
    <row r="69" spans="1:16" x14ac:dyDescent="0.25">
      <c r="A69">
        <v>30.3</v>
      </c>
      <c r="B69" t="s">
        <v>71</v>
      </c>
      <c r="C69">
        <f>POWER(2,A63-A69)</f>
        <v>7.1393082049172009E-3</v>
      </c>
      <c r="D69">
        <f t="shared" si="16"/>
        <v>7.1393082049172012</v>
      </c>
      <c r="E69">
        <f t="shared" si="18"/>
        <v>12.817118041433952</v>
      </c>
      <c r="F69">
        <f t="shared" si="2"/>
        <v>128.17118041433952</v>
      </c>
      <c r="H69">
        <v>32.28</v>
      </c>
      <c r="I69" t="s">
        <v>110</v>
      </c>
      <c r="J69" t="s">
        <v>112</v>
      </c>
      <c r="K69">
        <v>2.3257763624119559E-4</v>
      </c>
      <c r="L69">
        <v>0.2325776362411956</v>
      </c>
      <c r="M69">
        <v>1</v>
      </c>
      <c r="N69">
        <v>10</v>
      </c>
    </row>
    <row r="70" spans="1:16" x14ac:dyDescent="0.25">
      <c r="A70">
        <v>30.1</v>
      </c>
      <c r="B70" t="s">
        <v>71</v>
      </c>
      <c r="C70">
        <f>POWER(2,A64-A70)</f>
        <v>9.8887233903928173E-3</v>
      </c>
      <c r="D70">
        <f t="shared" si="16"/>
        <v>9.8887233903928173</v>
      </c>
      <c r="E70">
        <f t="shared" si="18"/>
        <v>8.8152409270128889</v>
      </c>
      <c r="F70">
        <f t="shared" ref="F70:F98" si="19">E70*10</f>
        <v>88.152409270128885</v>
      </c>
      <c r="H70">
        <v>30.58</v>
      </c>
      <c r="I70" t="s">
        <v>110</v>
      </c>
      <c r="J70" t="s">
        <v>113</v>
      </c>
      <c r="K70">
        <v>7.8773609299035894E-4</v>
      </c>
      <c r="L70">
        <v>0.78773609299035896</v>
      </c>
      <c r="M70">
        <v>1</v>
      </c>
      <c r="N70">
        <v>10</v>
      </c>
      <c r="P70">
        <f>AVERAGE(M70:M72)</f>
        <v>1</v>
      </c>
    </row>
    <row r="71" spans="1:16" x14ac:dyDescent="0.25">
      <c r="A71">
        <v>27</v>
      </c>
      <c r="B71" t="s">
        <v>78</v>
      </c>
      <c r="C71">
        <f>POWER(2,A62-A71)</f>
        <v>8.7171479146900391E-2</v>
      </c>
      <c r="D71">
        <f t="shared" si="16"/>
        <v>87.171479146900396</v>
      </c>
      <c r="E71">
        <f t="shared" si="18"/>
        <v>1038.2945073049918</v>
      </c>
      <c r="F71">
        <f t="shared" si="19"/>
        <v>10382.945073049919</v>
      </c>
      <c r="H71">
        <v>31.02</v>
      </c>
      <c r="I71" t="s">
        <v>110</v>
      </c>
      <c r="J71" t="s">
        <v>113</v>
      </c>
      <c r="K71">
        <v>5.5701353313887948E-4</v>
      </c>
      <c r="L71">
        <v>0.55701353313887947</v>
      </c>
      <c r="M71">
        <v>1</v>
      </c>
      <c r="N71">
        <v>10</v>
      </c>
    </row>
    <row r="72" spans="1:16" x14ac:dyDescent="0.25">
      <c r="A72">
        <v>26.74</v>
      </c>
      <c r="B72" t="s">
        <v>78</v>
      </c>
      <c r="C72">
        <f>POWER(2,A63-A72)</f>
        <v>8.4202098554105834E-2</v>
      </c>
      <c r="D72">
        <f t="shared" si="16"/>
        <v>84.202098554105831</v>
      </c>
      <c r="E72">
        <f t="shared" si="18"/>
        <v>1552.0937641066535</v>
      </c>
      <c r="F72">
        <f t="shared" si="19"/>
        <v>15520.937641066535</v>
      </c>
      <c r="H72">
        <v>30.01</v>
      </c>
      <c r="I72" t="s">
        <v>110</v>
      </c>
      <c r="J72" t="s">
        <v>113</v>
      </c>
      <c r="K72">
        <v>1.1217757373017921E-3</v>
      </c>
      <c r="L72">
        <v>1.121775737301792</v>
      </c>
      <c r="M72">
        <v>1</v>
      </c>
      <c r="N72">
        <v>10</v>
      </c>
    </row>
    <row r="73" spans="1:16" x14ac:dyDescent="0.25">
      <c r="A73">
        <v>26.82</v>
      </c>
      <c r="B73" t="s">
        <v>78</v>
      </c>
      <c r="C73">
        <f>POWER(2,A64-A73)</f>
        <v>9.6054698830500829E-2</v>
      </c>
      <c r="D73">
        <f t="shared" si="16"/>
        <v>96.054698830500826</v>
      </c>
      <c r="E73">
        <f t="shared" si="18"/>
        <v>1428.2175143428149</v>
      </c>
      <c r="F73">
        <f t="shared" si="19"/>
        <v>14282.175143428149</v>
      </c>
      <c r="H73">
        <v>33.81</v>
      </c>
      <c r="I73" t="s">
        <v>110</v>
      </c>
      <c r="J73" t="s">
        <v>114</v>
      </c>
      <c r="K73">
        <v>8.3956409798568229E-5</v>
      </c>
      <c r="L73">
        <v>8.3956409798568235E-2</v>
      </c>
      <c r="M73">
        <v>1</v>
      </c>
      <c r="N73">
        <v>10</v>
      </c>
      <c r="P73">
        <f>AVERAGE(M73:M75)</f>
        <v>1</v>
      </c>
    </row>
    <row r="74" spans="1:16" x14ac:dyDescent="0.25">
      <c r="A74">
        <v>23.34</v>
      </c>
      <c r="B74" t="s">
        <v>96</v>
      </c>
      <c r="F74">
        <f t="shared" si="19"/>
        <v>0</v>
      </c>
      <c r="H74">
        <v>34.380000000000003</v>
      </c>
      <c r="I74" t="s">
        <v>110</v>
      </c>
      <c r="J74" t="s">
        <v>114</v>
      </c>
      <c r="K74">
        <v>5.4250651926670468E-5</v>
      </c>
      <c r="L74">
        <v>5.4250651926670466E-2</v>
      </c>
      <c r="M74">
        <v>1</v>
      </c>
      <c r="N74">
        <v>10</v>
      </c>
    </row>
    <row r="75" spans="1:16" x14ac:dyDescent="0.25">
      <c r="A75">
        <v>22.96</v>
      </c>
      <c r="B75" t="s">
        <v>96</v>
      </c>
      <c r="F75">
        <f t="shared" si="19"/>
        <v>0</v>
      </c>
      <c r="H75">
        <v>34.07</v>
      </c>
      <c r="I75" t="s">
        <v>110</v>
      </c>
      <c r="J75" t="s">
        <v>114</v>
      </c>
      <c r="K75">
        <v>6.7254950920203342E-5</v>
      </c>
      <c r="L75">
        <v>6.7254950920203338E-2</v>
      </c>
      <c r="M75">
        <v>1</v>
      </c>
      <c r="N75">
        <v>10</v>
      </c>
    </row>
    <row r="76" spans="1:16" x14ac:dyDescent="0.25">
      <c r="A76">
        <v>23.37</v>
      </c>
      <c r="B76" t="s">
        <v>96</v>
      </c>
      <c r="F76">
        <f t="shared" si="19"/>
        <v>0</v>
      </c>
      <c r="H76">
        <v>26.99</v>
      </c>
      <c r="I76">
        <v>232</v>
      </c>
      <c r="J76" t="s">
        <v>65</v>
      </c>
      <c r="K76">
        <v>4.7695600280017576E-2</v>
      </c>
      <c r="L76">
        <v>47.69560028001758</v>
      </c>
      <c r="M76">
        <v>568.09956969873861</v>
      </c>
      <c r="N76">
        <v>5680.9956969873856</v>
      </c>
      <c r="P76">
        <f>AVERAGE(M76:M78)</f>
        <v>732.27059873392102</v>
      </c>
    </row>
    <row r="77" spans="1:16" x14ac:dyDescent="0.25">
      <c r="A77">
        <v>36.31</v>
      </c>
      <c r="B77" t="s">
        <v>88</v>
      </c>
      <c r="C77">
        <f>POWER(2,A74-A77)</f>
        <v>1.2463526925136621E-4</v>
      </c>
      <c r="D77">
        <f t="shared" ref="D77:D85" si="20">C77*1000</f>
        <v>0.12463526925136621</v>
      </c>
      <c r="E77">
        <f>C77/C89</f>
        <v>0.37892914162759883</v>
      </c>
      <c r="F77">
        <f t="shared" si="19"/>
        <v>3.7892914162759883</v>
      </c>
      <c r="H77">
        <v>27.02</v>
      </c>
      <c r="I77">
        <v>232</v>
      </c>
      <c r="J77" t="s">
        <v>65</v>
      </c>
      <c r="K77">
        <v>5.0415109951382951E-2</v>
      </c>
      <c r="L77">
        <v>50.415109951382952</v>
      </c>
      <c r="M77">
        <v>929.29961504477512</v>
      </c>
      <c r="N77">
        <v>9292.9961504477506</v>
      </c>
    </row>
    <row r="78" spans="1:16" x14ac:dyDescent="0.25">
      <c r="A78">
        <v>35.119999999999997</v>
      </c>
      <c r="B78" t="s">
        <v>88</v>
      </c>
      <c r="C78">
        <f t="shared" ref="C78" si="21">POWER(2,A75-A78)</f>
        <v>2.185119802070249E-4</v>
      </c>
      <c r="D78">
        <f t="shared" si="20"/>
        <v>0.21851198020702489</v>
      </c>
      <c r="E78">
        <f t="shared" ref="E78:E85" si="22">C78/C90</f>
        <v>0.619853849969494</v>
      </c>
      <c r="F78">
        <f t="shared" si="19"/>
        <v>6.1985384996949398</v>
      </c>
      <c r="H78">
        <v>27.37</v>
      </c>
      <c r="I78">
        <v>232</v>
      </c>
      <c r="J78" t="s">
        <v>65</v>
      </c>
      <c r="K78">
        <v>4.7038960856595841E-2</v>
      </c>
      <c r="L78">
        <v>47.038960856595843</v>
      </c>
      <c r="M78">
        <v>699.41261145824978</v>
      </c>
      <c r="N78">
        <v>6994.1261145824974</v>
      </c>
    </row>
    <row r="79" spans="1:16" x14ac:dyDescent="0.25">
      <c r="A79">
        <v>34.82</v>
      </c>
      <c r="B79" t="s">
        <v>88</v>
      </c>
      <c r="C79">
        <f>POWER(2,A76-A79)</f>
        <v>3.5744279686172507E-4</v>
      </c>
      <c r="D79">
        <f t="shared" si="20"/>
        <v>0.35744279686172509</v>
      </c>
      <c r="E79">
        <f t="shared" si="22"/>
        <v>1.5368751812880133</v>
      </c>
      <c r="F79">
        <f t="shared" si="19"/>
        <v>15.368751812880133</v>
      </c>
      <c r="H79">
        <v>28.2</v>
      </c>
      <c r="I79">
        <v>317</v>
      </c>
      <c r="J79" t="s">
        <v>65</v>
      </c>
      <c r="K79">
        <v>2.9360085912937876E-2</v>
      </c>
      <c r="L79">
        <v>29.360085912937876</v>
      </c>
      <c r="M79">
        <v>349.7063057291258</v>
      </c>
      <c r="N79">
        <v>3497.0630572912578</v>
      </c>
      <c r="P79">
        <f>AVERAGE(M79:M81)</f>
        <v>581.36739990598244</v>
      </c>
    </row>
    <row r="80" spans="1:16" x14ac:dyDescent="0.25">
      <c r="A80">
        <v>30.11</v>
      </c>
      <c r="B80" t="s">
        <v>72</v>
      </c>
      <c r="C80">
        <f>POWER(2,A74-A80)</f>
        <v>9.1627730408740549E-3</v>
      </c>
      <c r="D80">
        <f t="shared" si="20"/>
        <v>9.1627730408740558</v>
      </c>
      <c r="E80">
        <f t="shared" si="22"/>
        <v>11.631780138562469</v>
      </c>
      <c r="F80">
        <f t="shared" si="19"/>
        <v>116.31780138562469</v>
      </c>
      <c r="H80">
        <v>27.78</v>
      </c>
      <c r="I80">
        <v>317</v>
      </c>
      <c r="J80" t="s">
        <v>65</v>
      </c>
      <c r="K80">
        <v>3.690602066967278E-2</v>
      </c>
      <c r="L80">
        <v>36.906020669672778</v>
      </c>
      <c r="M80">
        <v>680.28713681741408</v>
      </c>
      <c r="N80">
        <v>6802.871368174141</v>
      </c>
    </row>
    <row r="81" spans="1:16" x14ac:dyDescent="0.25">
      <c r="A81">
        <v>29.72</v>
      </c>
      <c r="B81" t="s">
        <v>72</v>
      </c>
      <c r="C81">
        <f>POWER(2,A75-A81)</f>
        <v>9.2265051674182193E-3</v>
      </c>
      <c r="D81">
        <f t="shared" si="20"/>
        <v>9.2265051674182192</v>
      </c>
      <c r="E81">
        <f t="shared" si="22"/>
        <v>16.564238781462041</v>
      </c>
      <c r="F81">
        <f t="shared" si="19"/>
        <v>165.64238781462041</v>
      </c>
      <c r="H81">
        <v>27.82</v>
      </c>
      <c r="I81">
        <v>317</v>
      </c>
      <c r="J81" t="s">
        <v>65</v>
      </c>
      <c r="K81">
        <v>4.8027349415250414E-2</v>
      </c>
      <c r="L81">
        <v>48.027349415250413</v>
      </c>
      <c r="M81">
        <v>714.10875717140743</v>
      </c>
      <c r="N81">
        <v>7141.0875717140743</v>
      </c>
    </row>
    <row r="82" spans="1:16" x14ac:dyDescent="0.25">
      <c r="A82">
        <v>30.22</v>
      </c>
      <c r="B82" t="s">
        <v>72</v>
      </c>
      <c r="C82">
        <f>POWER(2,A76-A82)</f>
        <v>8.6685115005300534E-3</v>
      </c>
      <c r="D82">
        <f t="shared" si="20"/>
        <v>8.6685115005300535</v>
      </c>
      <c r="E82">
        <f t="shared" si="22"/>
        <v>7.7274906313987763</v>
      </c>
      <c r="F82">
        <f t="shared" si="19"/>
        <v>77.274906313987771</v>
      </c>
      <c r="H82">
        <v>27.53</v>
      </c>
      <c r="I82">
        <v>322</v>
      </c>
      <c r="J82" t="s">
        <v>65</v>
      </c>
      <c r="K82">
        <v>4.3585739573450188E-2</v>
      </c>
      <c r="L82">
        <v>43.585739573450191</v>
      </c>
      <c r="M82">
        <v>519.14725365249581</v>
      </c>
      <c r="N82">
        <v>5191.4725365249578</v>
      </c>
      <c r="P82">
        <f>AVERAGE(M82:M84)</f>
        <v>797.96263167703421</v>
      </c>
    </row>
    <row r="83" spans="1:16" x14ac:dyDescent="0.25">
      <c r="A83">
        <v>28.51</v>
      </c>
      <c r="B83" t="s">
        <v>79</v>
      </c>
      <c r="C83">
        <f>POWER(2,A74-A83)</f>
        <v>2.777633378645529E-2</v>
      </c>
      <c r="D83">
        <f t="shared" si="20"/>
        <v>27.776333786455289</v>
      </c>
      <c r="E83">
        <f t="shared" si="22"/>
        <v>330.84232464319814</v>
      </c>
      <c r="F83">
        <f t="shared" si="19"/>
        <v>3308.4232464319812</v>
      </c>
      <c r="H83">
        <v>27.35</v>
      </c>
      <c r="I83">
        <v>322</v>
      </c>
      <c r="J83" t="s">
        <v>65</v>
      </c>
      <c r="K83">
        <v>5.7511728164054664E-2</v>
      </c>
      <c r="L83">
        <v>57.511728164054666</v>
      </c>
      <c r="M83">
        <v>1060.1112820135716</v>
      </c>
      <c r="N83">
        <v>10601.112820135715</v>
      </c>
    </row>
    <row r="84" spans="1:16" x14ac:dyDescent="0.25">
      <c r="A84">
        <v>27.48</v>
      </c>
      <c r="B84" t="s">
        <v>79</v>
      </c>
      <c r="C84">
        <f>POWER(2,A75-A84)</f>
        <v>4.3585739573450188E-2</v>
      </c>
      <c r="D84">
        <f t="shared" si="20"/>
        <v>43.585739573450191</v>
      </c>
      <c r="E84">
        <f t="shared" si="22"/>
        <v>803.41411624627426</v>
      </c>
      <c r="F84">
        <f t="shared" si="19"/>
        <v>8034.1411624627426</v>
      </c>
      <c r="H84">
        <v>27.28</v>
      </c>
      <c r="I84">
        <v>322</v>
      </c>
      <c r="J84" t="s">
        <v>65</v>
      </c>
      <c r="K84">
        <v>5.4787857582252138E-2</v>
      </c>
      <c r="L84">
        <v>54.787857582252137</v>
      </c>
      <c r="M84">
        <v>814.62935936503527</v>
      </c>
      <c r="N84">
        <v>8146.2935936503527</v>
      </c>
    </row>
    <row r="85" spans="1:16" x14ac:dyDescent="0.25">
      <c r="A85">
        <v>27.77</v>
      </c>
      <c r="B85" t="s">
        <v>79</v>
      </c>
      <c r="C85">
        <f>POWER(2,A76-A85)</f>
        <v>4.7366142703449979E-2</v>
      </c>
      <c r="D85">
        <f t="shared" si="20"/>
        <v>47.366142703449981</v>
      </c>
      <c r="E85">
        <f t="shared" si="22"/>
        <v>704.27741088754885</v>
      </c>
      <c r="F85">
        <f t="shared" si="19"/>
        <v>7042.7741088754883</v>
      </c>
      <c r="H85">
        <v>28.5</v>
      </c>
      <c r="I85">
        <v>336</v>
      </c>
      <c r="J85" t="s">
        <v>65</v>
      </c>
      <c r="K85">
        <v>3.768149461533625E-2</v>
      </c>
      <c r="L85">
        <v>37.681494615336248</v>
      </c>
      <c r="M85">
        <v>448.82212931381042</v>
      </c>
      <c r="N85">
        <v>4488.2212931381046</v>
      </c>
      <c r="P85">
        <f>AVERAGE(M85:M87)</f>
        <v>653.27872026192779</v>
      </c>
    </row>
    <row r="86" spans="1:16" x14ac:dyDescent="0.25">
      <c r="A86">
        <v>20.27</v>
      </c>
      <c r="B86" t="s">
        <v>97</v>
      </c>
      <c r="F86">
        <f t="shared" si="19"/>
        <v>0</v>
      </c>
      <c r="H86">
        <v>28.15</v>
      </c>
      <c r="I86">
        <v>336</v>
      </c>
      <c r="J86" t="s">
        <v>65</v>
      </c>
      <c r="K86">
        <v>5.0066867349351382E-2</v>
      </c>
      <c r="L86">
        <v>50.066867349351384</v>
      </c>
      <c r="M86">
        <v>922.88047371349148</v>
      </c>
      <c r="N86">
        <v>9228.8047371349148</v>
      </c>
    </row>
    <row r="87" spans="1:16" x14ac:dyDescent="0.25">
      <c r="A87">
        <v>20.21</v>
      </c>
      <c r="B87" t="s">
        <v>97</v>
      </c>
      <c r="F87">
        <f t="shared" si="19"/>
        <v>0</v>
      </c>
      <c r="H87">
        <v>28.69</v>
      </c>
      <c r="I87">
        <v>336</v>
      </c>
      <c r="J87" t="s">
        <v>65</v>
      </c>
      <c r="K87">
        <v>3.9554893561571255E-2</v>
      </c>
      <c r="L87">
        <v>39.554893561571255</v>
      </c>
      <c r="M87">
        <v>588.13355775848152</v>
      </c>
      <c r="N87">
        <v>5881.3355775848149</v>
      </c>
    </row>
    <row r="88" spans="1:16" x14ac:dyDescent="0.25">
      <c r="F88">
        <f t="shared" si="19"/>
        <v>0</v>
      </c>
      <c r="H88">
        <v>27.48</v>
      </c>
      <c r="I88">
        <v>337</v>
      </c>
      <c r="J88" t="s">
        <v>65</v>
      </c>
      <c r="K88">
        <v>5.7911753868148223E-2</v>
      </c>
      <c r="L88">
        <v>57.911753868148224</v>
      </c>
      <c r="M88">
        <v>689.78359135523488</v>
      </c>
      <c r="N88">
        <v>6897.8359135523488</v>
      </c>
      <c r="P88">
        <f>AVERAGE(M88:M90)</f>
        <v>837.57194855536454</v>
      </c>
    </row>
    <row r="89" spans="1:16" x14ac:dyDescent="0.25">
      <c r="A89">
        <v>31.84</v>
      </c>
      <c r="B89" t="s">
        <v>89</v>
      </c>
      <c r="C89">
        <f>POWER(2,A86-A89)</f>
        <v>3.2891444747697537E-4</v>
      </c>
      <c r="D89">
        <f t="shared" ref="D89:D97" si="23">C89*1000</f>
        <v>0.32891444747697535</v>
      </c>
      <c r="E89">
        <f>C89/C89</f>
        <v>1</v>
      </c>
      <c r="F89">
        <f t="shared" si="19"/>
        <v>10</v>
      </c>
      <c r="H89">
        <v>27.46</v>
      </c>
      <c r="I89">
        <v>337</v>
      </c>
      <c r="J89" t="s">
        <v>65</v>
      </c>
      <c r="K89">
        <v>6.1213768599182886E-2</v>
      </c>
      <c r="L89">
        <v>61.213768599182885</v>
      </c>
      <c r="M89">
        <v>1128.3508386576502</v>
      </c>
      <c r="N89">
        <v>11283.508386576503</v>
      </c>
    </row>
    <row r="90" spans="1:16" x14ac:dyDescent="0.25">
      <c r="A90">
        <v>31.68</v>
      </c>
      <c r="B90" t="s">
        <v>89</v>
      </c>
      <c r="C90">
        <f t="shared" ref="C90" si="24">POWER(2,A87-A90)</f>
        <v>3.5252177625060964E-4</v>
      </c>
      <c r="D90">
        <f t="shared" si="23"/>
        <v>0.35252177625060965</v>
      </c>
      <c r="E90">
        <f t="shared" ref="E90:E97" si="25">C90/C90</f>
        <v>1</v>
      </c>
      <c r="F90">
        <f t="shared" si="19"/>
        <v>10</v>
      </c>
      <c r="H90">
        <v>27.93</v>
      </c>
      <c r="I90">
        <v>337</v>
      </c>
      <c r="J90" t="s">
        <v>65</v>
      </c>
      <c r="K90">
        <v>4.6714039019841891E-2</v>
      </c>
      <c r="L90">
        <v>46.714039019841891</v>
      </c>
      <c r="M90">
        <v>694.58141565320841</v>
      </c>
      <c r="N90">
        <v>6945.8141565320839</v>
      </c>
      <c r="P90">
        <f>AVERAGE(M90:M92)</f>
        <v>1094.9898956882846</v>
      </c>
    </row>
    <row r="91" spans="1:16" x14ac:dyDescent="0.25">
      <c r="A91">
        <v>32.28</v>
      </c>
      <c r="B91" t="s">
        <v>89</v>
      </c>
      <c r="C91">
        <f>POWER(2,A87-A91)</f>
        <v>2.3257763624119559E-4</v>
      </c>
      <c r="D91">
        <f t="shared" si="23"/>
        <v>0.2325776362411956</v>
      </c>
      <c r="E91">
        <f t="shared" si="25"/>
        <v>1</v>
      </c>
      <c r="F91">
        <f t="shared" si="19"/>
        <v>10</v>
      </c>
      <c r="H91">
        <v>27</v>
      </c>
      <c r="I91">
        <v>340</v>
      </c>
      <c r="J91" t="s">
        <v>65</v>
      </c>
      <c r="K91">
        <v>8.7171479146900391E-2</v>
      </c>
      <c r="L91">
        <v>87.171479146900396</v>
      </c>
      <c r="M91">
        <v>1038.2945073049918</v>
      </c>
      <c r="N91">
        <v>10382.945073049919</v>
      </c>
    </row>
    <row r="92" spans="1:16" x14ac:dyDescent="0.25">
      <c r="A92">
        <v>30.58</v>
      </c>
      <c r="B92" t="s">
        <v>81</v>
      </c>
      <c r="C92">
        <f>POWER(2,A86-A92)</f>
        <v>7.8773609299035894E-4</v>
      </c>
      <c r="D92">
        <f t="shared" si="23"/>
        <v>0.78773609299035896</v>
      </c>
      <c r="E92">
        <f t="shared" si="25"/>
        <v>1</v>
      </c>
      <c r="F92">
        <f t="shared" si="19"/>
        <v>10</v>
      </c>
      <c r="H92">
        <v>26.74</v>
      </c>
      <c r="I92">
        <v>340</v>
      </c>
      <c r="J92" t="s">
        <v>65</v>
      </c>
      <c r="K92">
        <v>8.4202098554105834E-2</v>
      </c>
      <c r="L92">
        <v>84.202098554105831</v>
      </c>
      <c r="M92">
        <v>1552.0937641066535</v>
      </c>
      <c r="N92">
        <v>15520.937641066535</v>
      </c>
    </row>
    <row r="93" spans="1:16" x14ac:dyDescent="0.25">
      <c r="A93">
        <v>31.02</v>
      </c>
      <c r="B93" t="s">
        <v>81</v>
      </c>
      <c r="C93">
        <f>POWER(2,A87-A93)</f>
        <v>5.5701353313887948E-4</v>
      </c>
      <c r="D93">
        <f t="shared" si="23"/>
        <v>0.55701353313887947</v>
      </c>
      <c r="E93">
        <f t="shared" si="25"/>
        <v>1</v>
      </c>
      <c r="F93">
        <f t="shared" si="19"/>
        <v>10</v>
      </c>
      <c r="H93">
        <v>26.82</v>
      </c>
      <c r="I93">
        <v>340</v>
      </c>
      <c r="J93" t="s">
        <v>65</v>
      </c>
      <c r="K93">
        <v>9.6054698830500829E-2</v>
      </c>
      <c r="L93">
        <v>96.054698830500826</v>
      </c>
      <c r="M93">
        <v>1428.2175143428149</v>
      </c>
      <c r="N93">
        <v>14282.175143428149</v>
      </c>
      <c r="P93">
        <f>AVERAGE(M93:M95)</f>
        <v>854.15798507742909</v>
      </c>
    </row>
    <row r="94" spans="1:16" x14ac:dyDescent="0.25">
      <c r="A94">
        <v>30.01</v>
      </c>
      <c r="B94" t="s">
        <v>81</v>
      </c>
      <c r="C94">
        <f>POWER(2,A87-A94)</f>
        <v>1.1217757373017921E-3</v>
      </c>
      <c r="D94">
        <f t="shared" si="23"/>
        <v>1.121775737301792</v>
      </c>
      <c r="E94">
        <f t="shared" si="25"/>
        <v>1</v>
      </c>
      <c r="F94">
        <f t="shared" si="19"/>
        <v>10</v>
      </c>
      <c r="H94">
        <v>28.51</v>
      </c>
      <c r="I94">
        <v>341</v>
      </c>
      <c r="J94" t="s">
        <v>65</v>
      </c>
      <c r="K94">
        <v>2.777633378645529E-2</v>
      </c>
      <c r="L94">
        <v>27.776333786455289</v>
      </c>
      <c r="M94">
        <v>330.84232464319814</v>
      </c>
      <c r="N94">
        <v>3308.4232464319812</v>
      </c>
    </row>
    <row r="95" spans="1:16" x14ac:dyDescent="0.25">
      <c r="A95">
        <v>33.81</v>
      </c>
      <c r="B95" t="s">
        <v>80</v>
      </c>
      <c r="C95">
        <f>POWER(2,A86-A95)</f>
        <v>8.3956409798568229E-5</v>
      </c>
      <c r="D95">
        <f t="shared" si="23"/>
        <v>8.3956409798568235E-2</v>
      </c>
      <c r="E95">
        <f t="shared" si="25"/>
        <v>1</v>
      </c>
      <c r="F95">
        <f t="shared" si="19"/>
        <v>10</v>
      </c>
      <c r="H95">
        <v>27.48</v>
      </c>
      <c r="I95">
        <v>341</v>
      </c>
      <c r="J95" t="s">
        <v>65</v>
      </c>
      <c r="K95">
        <v>4.3585739573450188E-2</v>
      </c>
      <c r="L95">
        <v>43.585739573450191</v>
      </c>
      <c r="M95">
        <v>803.41411624627426</v>
      </c>
      <c r="N95">
        <v>8034.1411624627426</v>
      </c>
      <c r="P95">
        <f>AVERAGE(M95:M97)</f>
        <v>753.84576356691161</v>
      </c>
    </row>
    <row r="96" spans="1:16" x14ac:dyDescent="0.25">
      <c r="A96">
        <v>34.380000000000003</v>
      </c>
      <c r="B96" t="s">
        <v>80</v>
      </c>
      <c r="C96">
        <f>POWER(2,A87-A96)</f>
        <v>5.4250651926670468E-5</v>
      </c>
      <c r="D96">
        <f t="shared" si="23"/>
        <v>5.4250651926670466E-2</v>
      </c>
      <c r="E96">
        <f t="shared" si="25"/>
        <v>1</v>
      </c>
      <c r="F96">
        <f t="shared" si="19"/>
        <v>10</v>
      </c>
      <c r="H96">
        <v>27.77</v>
      </c>
      <c r="I96">
        <v>341</v>
      </c>
      <c r="J96" t="s">
        <v>65</v>
      </c>
      <c r="K96">
        <v>4.7366142703449979E-2</v>
      </c>
      <c r="L96">
        <v>47.366142703449981</v>
      </c>
      <c r="M96">
        <v>704.27741088754897</v>
      </c>
      <c r="N96">
        <v>7042.7741088754883</v>
      </c>
    </row>
    <row r="97" spans="1:14" x14ac:dyDescent="0.25">
      <c r="A97">
        <v>34.07</v>
      </c>
      <c r="B97" t="s">
        <v>80</v>
      </c>
      <c r="C97">
        <f>POWER(2,A87-A97)</f>
        <v>6.7254950920203342E-5</v>
      </c>
      <c r="D97">
        <f t="shared" si="23"/>
        <v>6.7254950920203338E-2</v>
      </c>
      <c r="E97">
        <f t="shared" si="25"/>
        <v>1</v>
      </c>
      <c r="F97">
        <f t="shared" si="19"/>
        <v>10</v>
      </c>
      <c r="N97">
        <v>0</v>
      </c>
    </row>
    <row r="98" spans="1:14" x14ac:dyDescent="0.25">
      <c r="F98">
        <f t="shared" si="19"/>
        <v>0</v>
      </c>
      <c r="N98">
        <v>0</v>
      </c>
    </row>
  </sheetData>
  <sortState ref="H2:N98">
    <sortCondition ref="J2:J9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workbookViewId="0">
      <selection activeCell="N48" sqref="N48"/>
    </sheetView>
  </sheetViews>
  <sheetFormatPr defaultRowHeight="15" x14ac:dyDescent="0.25"/>
  <cols>
    <col min="1" max="1" width="15.7109375" customWidth="1"/>
    <col min="2" max="2" width="17.5703125" customWidth="1"/>
  </cols>
  <sheetData>
    <row r="1" spans="1:2" x14ac:dyDescent="0.25">
      <c r="A1" t="s">
        <v>83</v>
      </c>
      <c r="B1" s="9">
        <v>0.98851402035289715</v>
      </c>
    </row>
    <row r="2" spans="1:2" x14ac:dyDescent="0.25">
      <c r="A2" t="s">
        <v>67</v>
      </c>
      <c r="B2" s="14">
        <v>13.116703974244361</v>
      </c>
    </row>
    <row r="3" spans="1:2" x14ac:dyDescent="0.25">
      <c r="A3" t="s">
        <v>74</v>
      </c>
      <c r="B3">
        <v>712.46072021935106</v>
      </c>
    </row>
    <row r="4" spans="1:2" x14ac:dyDescent="0.25">
      <c r="A4" t="s">
        <v>86</v>
      </c>
      <c r="B4" s="9">
        <v>0.82931954581444234</v>
      </c>
    </row>
    <row r="5" spans="1:2" x14ac:dyDescent="0.25">
      <c r="A5" t="s">
        <v>70</v>
      </c>
      <c r="B5" s="14">
        <v>14.287352176966113</v>
      </c>
    </row>
    <row r="6" spans="1:2" x14ac:dyDescent="0.25">
      <c r="A6" t="s">
        <v>77</v>
      </c>
      <c r="B6">
        <v>550.0173557827992</v>
      </c>
    </row>
    <row r="7" spans="1:2" x14ac:dyDescent="0.25">
      <c r="A7" t="s">
        <v>82</v>
      </c>
      <c r="B7" s="9">
        <v>1.2657565939702802</v>
      </c>
    </row>
    <row r="8" spans="1:2" x14ac:dyDescent="0.25">
      <c r="A8" t="s">
        <v>66</v>
      </c>
      <c r="B8" s="14">
        <v>11.986456615013415</v>
      </c>
    </row>
    <row r="9" spans="1:2" x14ac:dyDescent="0.25">
      <c r="A9" t="s">
        <v>73</v>
      </c>
      <c r="B9">
        <v>760.07606816207146</v>
      </c>
    </row>
    <row r="10" spans="1:2" x14ac:dyDescent="0.25">
      <c r="A10" t="s">
        <v>85</v>
      </c>
      <c r="B10" s="9">
        <v>1.491399400450375</v>
      </c>
    </row>
    <row r="11" spans="1:2" x14ac:dyDescent="0.25">
      <c r="A11" t="s">
        <v>69</v>
      </c>
      <c r="B11" s="14">
        <v>11.080875744887361</v>
      </c>
    </row>
    <row r="12" spans="1:2" x14ac:dyDescent="0.25">
      <c r="A12" t="s">
        <v>76</v>
      </c>
      <c r="B12">
        <v>620.23308131331407</v>
      </c>
    </row>
    <row r="13" spans="1:2" x14ac:dyDescent="0.25">
      <c r="A13" t="s">
        <v>84</v>
      </c>
      <c r="B13" s="9">
        <v>1.2141948843950516</v>
      </c>
    </row>
    <row r="14" spans="1:2" x14ac:dyDescent="0.25">
      <c r="A14" t="s">
        <v>68</v>
      </c>
      <c r="B14" s="14">
        <v>9.6464626215260605</v>
      </c>
    </row>
    <row r="15" spans="1:2" x14ac:dyDescent="0.25">
      <c r="A15" t="s">
        <v>75</v>
      </c>
      <c r="B15">
        <v>809.00230334809646</v>
      </c>
    </row>
    <row r="16" spans="1:2" x14ac:dyDescent="0.25">
      <c r="A16" t="s">
        <v>87</v>
      </c>
      <c r="B16" s="9">
        <v>0.78639896789398267</v>
      </c>
    </row>
    <row r="17" spans="1:2" x14ac:dyDescent="0.25">
      <c r="A17" t="s">
        <v>71</v>
      </c>
      <c r="B17" s="14">
        <v>9.8037475402330312</v>
      </c>
    </row>
    <row r="18" spans="1:2" x14ac:dyDescent="0.25">
      <c r="A18" t="s">
        <v>78</v>
      </c>
      <c r="B18">
        <v>1311.1951126022948</v>
      </c>
    </row>
    <row r="19" spans="1:2" x14ac:dyDescent="0.25">
      <c r="A19" t="s">
        <v>88</v>
      </c>
      <c r="B19" s="9">
        <v>0.70710678118654802</v>
      </c>
    </row>
    <row r="20" spans="1:2" x14ac:dyDescent="0.25">
      <c r="A20" t="s">
        <v>72</v>
      </c>
      <c r="B20" s="14">
        <v>11.339878937778058</v>
      </c>
    </row>
    <row r="21" spans="1:2" x14ac:dyDescent="0.25">
      <c r="A21" t="s">
        <v>79</v>
      </c>
      <c r="B21">
        <v>568.09956969873474</v>
      </c>
    </row>
    <row r="22" spans="1:2" x14ac:dyDescent="0.25">
      <c r="A22" t="s">
        <v>89</v>
      </c>
      <c r="B22" s="9">
        <v>1</v>
      </c>
    </row>
    <row r="23" spans="1:2" x14ac:dyDescent="0.25">
      <c r="A23" t="s">
        <v>81</v>
      </c>
      <c r="B23" s="14">
        <v>1</v>
      </c>
    </row>
    <row r="24" spans="1:2" x14ac:dyDescent="0.25">
      <c r="A24" t="s">
        <v>80</v>
      </c>
      <c r="B24">
        <v>1</v>
      </c>
    </row>
    <row r="26" spans="1:2" x14ac:dyDescent="0.25">
      <c r="A26" t="s">
        <v>67</v>
      </c>
      <c r="B26" s="14">
        <v>13.116703974244361</v>
      </c>
    </row>
    <row r="27" spans="1:2" x14ac:dyDescent="0.25">
      <c r="A27" t="s">
        <v>70</v>
      </c>
      <c r="B27" s="14">
        <v>14.287352176966113</v>
      </c>
    </row>
    <row r="28" spans="1:2" x14ac:dyDescent="0.25">
      <c r="A28" t="s">
        <v>66</v>
      </c>
      <c r="B28" s="14">
        <v>11.986456615013415</v>
      </c>
    </row>
    <row r="29" spans="1:2" x14ac:dyDescent="0.25">
      <c r="A29" t="s">
        <v>69</v>
      </c>
      <c r="B29" s="14">
        <v>11.080875744887361</v>
      </c>
    </row>
    <row r="30" spans="1:2" x14ac:dyDescent="0.25">
      <c r="A30" t="s">
        <v>68</v>
      </c>
      <c r="B30" s="14">
        <v>9.6464626215260605</v>
      </c>
    </row>
    <row r="31" spans="1:2" x14ac:dyDescent="0.25">
      <c r="A31" t="s">
        <v>71</v>
      </c>
      <c r="B31" s="14">
        <v>9.8037475402330312</v>
      </c>
    </row>
    <row r="32" spans="1:2" x14ac:dyDescent="0.25">
      <c r="A32" t="s">
        <v>72</v>
      </c>
      <c r="B32" s="14">
        <v>11.339878937778058</v>
      </c>
    </row>
    <row r="33" spans="1:2" x14ac:dyDescent="0.25">
      <c r="A33" t="s">
        <v>81</v>
      </c>
      <c r="B33" s="14">
        <v>1</v>
      </c>
    </row>
    <row r="35" spans="1:2" x14ac:dyDescent="0.25">
      <c r="A35" t="s">
        <v>83</v>
      </c>
      <c r="B35" s="9">
        <v>0.98851402035289715</v>
      </c>
    </row>
    <row r="36" spans="1:2" x14ac:dyDescent="0.25">
      <c r="A36" t="s">
        <v>86</v>
      </c>
      <c r="B36" s="9">
        <v>0.82931954581444234</v>
      </c>
    </row>
    <row r="37" spans="1:2" x14ac:dyDescent="0.25">
      <c r="A37" t="s">
        <v>82</v>
      </c>
      <c r="B37" s="9">
        <v>1.2657565939702802</v>
      </c>
    </row>
    <row r="38" spans="1:2" x14ac:dyDescent="0.25">
      <c r="A38" t="s">
        <v>85</v>
      </c>
      <c r="B38" s="9">
        <v>1.491399400450375</v>
      </c>
    </row>
    <row r="39" spans="1:2" x14ac:dyDescent="0.25">
      <c r="A39" t="s">
        <v>84</v>
      </c>
      <c r="B39" s="9">
        <v>1.2141948843950516</v>
      </c>
    </row>
    <row r="40" spans="1:2" x14ac:dyDescent="0.25">
      <c r="A40" t="s">
        <v>87</v>
      </c>
      <c r="B40" s="9">
        <v>0.78639896789398267</v>
      </c>
    </row>
    <row r="41" spans="1:2" x14ac:dyDescent="0.25">
      <c r="A41" t="s">
        <v>88</v>
      </c>
      <c r="B41" s="9">
        <v>0.70710678118654802</v>
      </c>
    </row>
    <row r="42" spans="1:2" x14ac:dyDescent="0.25">
      <c r="A42" t="s">
        <v>89</v>
      </c>
      <c r="B42" s="9">
        <v>1</v>
      </c>
    </row>
    <row r="44" spans="1:2" x14ac:dyDescent="0.25">
      <c r="A44" t="s">
        <v>74</v>
      </c>
      <c r="B44">
        <v>712.46072021935106</v>
      </c>
    </row>
    <row r="45" spans="1:2" x14ac:dyDescent="0.25">
      <c r="A45" t="s">
        <v>77</v>
      </c>
      <c r="B45">
        <v>550.0173557827992</v>
      </c>
    </row>
    <row r="46" spans="1:2" x14ac:dyDescent="0.25">
      <c r="A46" t="s">
        <v>73</v>
      </c>
      <c r="B46">
        <v>760.07606816207146</v>
      </c>
    </row>
    <row r="47" spans="1:2" x14ac:dyDescent="0.25">
      <c r="A47" t="s">
        <v>76</v>
      </c>
      <c r="B47">
        <v>620.23308131331396</v>
      </c>
    </row>
    <row r="48" spans="1:2" x14ac:dyDescent="0.25">
      <c r="A48" t="s">
        <v>75</v>
      </c>
      <c r="B48">
        <v>809.00230334809646</v>
      </c>
    </row>
    <row r="49" spans="1:2" x14ac:dyDescent="0.25">
      <c r="A49" t="s">
        <v>78</v>
      </c>
      <c r="B49">
        <v>1311.1951126022948</v>
      </c>
    </row>
    <row r="50" spans="1:2" x14ac:dyDescent="0.25">
      <c r="A50" t="s">
        <v>79</v>
      </c>
      <c r="B50">
        <v>568.09956969873474</v>
      </c>
    </row>
    <row r="51" spans="1:2" x14ac:dyDescent="0.25">
      <c r="A51" t="s">
        <v>80</v>
      </c>
      <c r="B51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H36" sqref="H36"/>
    </sheetView>
  </sheetViews>
  <sheetFormatPr defaultRowHeight="15" x14ac:dyDescent="0.25"/>
  <cols>
    <col min="1" max="2" width="18.28515625" customWidth="1"/>
    <col min="3" max="3" width="28.5703125" customWidth="1"/>
  </cols>
  <sheetData>
    <row r="1" spans="1:3" x14ac:dyDescent="0.25">
      <c r="A1" t="s">
        <v>67</v>
      </c>
      <c r="B1">
        <v>232</v>
      </c>
      <c r="C1" s="14">
        <v>13.116703974244361</v>
      </c>
    </row>
    <row r="2" spans="1:3" x14ac:dyDescent="0.25">
      <c r="A2" t="s">
        <v>66</v>
      </c>
      <c r="B2">
        <v>322</v>
      </c>
      <c r="C2" s="14">
        <v>11.986456615013415</v>
      </c>
    </row>
    <row r="3" spans="1:3" x14ac:dyDescent="0.25">
      <c r="A3" t="s">
        <v>68</v>
      </c>
      <c r="B3">
        <v>337</v>
      </c>
      <c r="C3" s="14">
        <v>9.6464626215260605</v>
      </c>
    </row>
    <row r="4" spans="1:3" x14ac:dyDescent="0.25">
      <c r="A4" t="s">
        <v>70</v>
      </c>
      <c r="B4">
        <v>317</v>
      </c>
      <c r="C4" s="14">
        <v>14.287352176966113</v>
      </c>
    </row>
    <row r="5" spans="1:3" x14ac:dyDescent="0.25">
      <c r="A5" t="s">
        <v>69</v>
      </c>
      <c r="B5">
        <v>336</v>
      </c>
      <c r="C5" s="14">
        <v>11.080875744887361</v>
      </c>
    </row>
    <row r="6" spans="1:3" x14ac:dyDescent="0.25">
      <c r="A6" t="s">
        <v>71</v>
      </c>
      <c r="B6">
        <v>340</v>
      </c>
      <c r="C6" s="14">
        <v>9.8037475402330312</v>
      </c>
    </row>
    <row r="7" spans="1:3" x14ac:dyDescent="0.25">
      <c r="A7" t="s">
        <v>72</v>
      </c>
      <c r="B7">
        <v>341</v>
      </c>
      <c r="C7" s="14">
        <v>11.339878937778058</v>
      </c>
    </row>
    <row r="8" spans="1:3" x14ac:dyDescent="0.25">
      <c r="A8" t="s">
        <v>81</v>
      </c>
      <c r="B8" t="s">
        <v>104</v>
      </c>
      <c r="C8" s="14">
        <v>1</v>
      </c>
    </row>
    <row r="10" spans="1:3" x14ac:dyDescent="0.25">
      <c r="A10" t="s">
        <v>83</v>
      </c>
      <c r="B10">
        <v>232</v>
      </c>
      <c r="C10" s="9">
        <v>0.98851402035289715</v>
      </c>
    </row>
    <row r="11" spans="1:3" x14ac:dyDescent="0.25">
      <c r="A11" t="s">
        <v>82</v>
      </c>
      <c r="B11">
        <v>322</v>
      </c>
      <c r="C11" s="9">
        <v>1.2657565939702802</v>
      </c>
    </row>
    <row r="12" spans="1:3" x14ac:dyDescent="0.25">
      <c r="A12" t="s">
        <v>84</v>
      </c>
      <c r="B12">
        <v>337</v>
      </c>
      <c r="C12" s="9">
        <v>1.2141948843950516</v>
      </c>
    </row>
    <row r="13" spans="1:3" x14ac:dyDescent="0.25">
      <c r="A13" t="s">
        <v>86</v>
      </c>
      <c r="B13">
        <v>317</v>
      </c>
      <c r="C13" s="9">
        <v>0.82931954581444234</v>
      </c>
    </row>
    <row r="14" spans="1:3" x14ac:dyDescent="0.25">
      <c r="A14" t="s">
        <v>85</v>
      </c>
      <c r="B14">
        <v>336</v>
      </c>
      <c r="C14" s="9">
        <v>1.491399400450375</v>
      </c>
    </row>
    <row r="15" spans="1:3" x14ac:dyDescent="0.25">
      <c r="A15" t="s">
        <v>87</v>
      </c>
      <c r="B15">
        <v>340</v>
      </c>
      <c r="C15" s="9">
        <v>0.78639896789398267</v>
      </c>
    </row>
    <row r="16" spans="1:3" x14ac:dyDescent="0.25">
      <c r="A16" t="s">
        <v>88</v>
      </c>
      <c r="B16">
        <v>341</v>
      </c>
      <c r="C16" s="9">
        <v>0.70710678118654802</v>
      </c>
    </row>
    <row r="17" spans="1:3" x14ac:dyDescent="0.25">
      <c r="A17" t="s">
        <v>89</v>
      </c>
      <c r="B17" t="s">
        <v>104</v>
      </c>
      <c r="C17" s="9">
        <v>1</v>
      </c>
    </row>
    <row r="19" spans="1:3" x14ac:dyDescent="0.25">
      <c r="A19" t="s">
        <v>74</v>
      </c>
      <c r="B19">
        <v>232</v>
      </c>
      <c r="C19">
        <v>712.46072021935095</v>
      </c>
    </row>
    <row r="20" spans="1:3" x14ac:dyDescent="0.25">
      <c r="A20" t="s">
        <v>73</v>
      </c>
      <c r="B20">
        <v>322</v>
      </c>
      <c r="C20">
        <v>760.07606816207146</v>
      </c>
    </row>
    <row r="21" spans="1:3" x14ac:dyDescent="0.25">
      <c r="A21" t="s">
        <v>75</v>
      </c>
      <c r="B21">
        <v>337</v>
      </c>
      <c r="C21">
        <v>809.00230334809646</v>
      </c>
    </row>
    <row r="22" spans="1:3" x14ac:dyDescent="0.25">
      <c r="A22" t="s">
        <v>77</v>
      </c>
      <c r="B22">
        <v>317</v>
      </c>
      <c r="C22">
        <v>550.0173557827992</v>
      </c>
    </row>
    <row r="23" spans="1:3" x14ac:dyDescent="0.25">
      <c r="A23" t="s">
        <v>76</v>
      </c>
      <c r="B23">
        <v>336</v>
      </c>
      <c r="C23">
        <v>620.23308131331407</v>
      </c>
    </row>
    <row r="24" spans="1:3" x14ac:dyDescent="0.25">
      <c r="A24" t="s">
        <v>78</v>
      </c>
      <c r="B24">
        <v>340</v>
      </c>
      <c r="C24">
        <v>1311.1951126022948</v>
      </c>
    </row>
    <row r="25" spans="1:3" x14ac:dyDescent="0.25">
      <c r="A25" t="s">
        <v>79</v>
      </c>
      <c r="B25">
        <v>341</v>
      </c>
      <c r="C25">
        <v>568.09956969873474</v>
      </c>
    </row>
    <row r="26" spans="1:3" x14ac:dyDescent="0.25">
      <c r="A26" t="s">
        <v>80</v>
      </c>
      <c r="B26" t="s">
        <v>104</v>
      </c>
      <c r="C26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oct4 sox 2</vt:lpstr>
      <vt:lpstr>nanog hk</vt:lpstr>
      <vt:lpstr>Sheet2</vt:lpstr>
      <vt:lpstr>gen - hk (wrong)</vt:lpstr>
      <vt:lpstr>hk - gen (correct)</vt:lpstr>
      <vt:lpstr>analysis all replicates </vt:lpstr>
      <vt:lpstr>Sheet5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2019-10-23T09:58:18Z</dcterms:modified>
</cp:coreProperties>
</file>