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esktop\Fibro reprogramming article\Data manuscript\Figure 2\Partials\F\"/>
    </mc:Choice>
  </mc:AlternateContent>
  <bookViews>
    <workbookView xWindow="0" yWindow="0" windowWidth="25200" windowHeight="11991"/>
  </bookViews>
  <sheets>
    <sheet name="Dat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4" i="3" l="1"/>
  <c r="H66" i="3" l="1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65" i="3"/>
  <c r="D108" i="3" l="1"/>
  <c r="E108" i="3"/>
  <c r="F108" i="3"/>
  <c r="D109" i="3"/>
  <c r="E109" i="3"/>
  <c r="F109" i="3"/>
  <c r="D110" i="3"/>
  <c r="E110" i="3"/>
  <c r="F110" i="3"/>
  <c r="D111" i="3"/>
  <c r="E111" i="3"/>
  <c r="F111" i="3"/>
  <c r="D112" i="3"/>
  <c r="E112" i="3"/>
  <c r="F112" i="3"/>
  <c r="D113" i="3"/>
  <c r="E113" i="3"/>
  <c r="F113" i="3"/>
  <c r="C113" i="3"/>
  <c r="C112" i="3"/>
  <c r="C111" i="3"/>
  <c r="C110" i="3"/>
  <c r="C109" i="3"/>
  <c r="C108" i="3"/>
  <c r="D107" i="3"/>
  <c r="E107" i="3"/>
  <c r="F107" i="3"/>
  <c r="C107" i="3"/>
  <c r="F106" i="3"/>
  <c r="D106" i="3"/>
  <c r="E106" i="3"/>
  <c r="C106" i="3"/>
  <c r="AB69" i="3" l="1"/>
  <c r="AA69" i="3"/>
  <c r="Z69" i="3"/>
  <c r="Y69" i="3"/>
  <c r="X69" i="3"/>
  <c r="W69" i="3"/>
  <c r="V69" i="3"/>
  <c r="U69" i="3"/>
  <c r="AB68" i="3"/>
  <c r="AA68" i="3"/>
  <c r="Z68" i="3"/>
  <c r="Y68" i="3"/>
  <c r="X68" i="3"/>
  <c r="W68" i="3"/>
  <c r="V68" i="3"/>
  <c r="U68" i="3"/>
  <c r="T58" i="3"/>
  <c r="S58" i="3"/>
  <c r="R58" i="3"/>
  <c r="Q58" i="3"/>
  <c r="M58" i="3"/>
  <c r="L58" i="3"/>
  <c r="K58" i="3"/>
  <c r="J58" i="3"/>
  <c r="F58" i="3"/>
  <c r="G87" i="3" s="1"/>
  <c r="E58" i="3"/>
  <c r="F87" i="3" s="1"/>
  <c r="D58" i="3"/>
  <c r="C58" i="3"/>
  <c r="T57" i="3"/>
  <c r="S57" i="3"/>
  <c r="R57" i="3"/>
  <c r="Q57" i="3"/>
  <c r="M57" i="3"/>
  <c r="L57" i="3"/>
  <c r="K57" i="3"/>
  <c r="J57" i="3"/>
  <c r="F57" i="3"/>
  <c r="G86" i="3" s="1"/>
  <c r="E57" i="3"/>
  <c r="F86" i="3" s="1"/>
  <c r="D57" i="3"/>
  <c r="C57" i="3"/>
  <c r="D86" i="3" s="1"/>
  <c r="T56" i="3"/>
  <c r="S56" i="3"/>
  <c r="R56" i="3"/>
  <c r="Q56" i="3"/>
  <c r="M56" i="3"/>
  <c r="L56" i="3"/>
  <c r="K56" i="3"/>
  <c r="J56" i="3"/>
  <c r="F56" i="3"/>
  <c r="G85" i="3" s="1"/>
  <c r="F101" i="3" s="1"/>
  <c r="E56" i="3"/>
  <c r="F85" i="3" s="1"/>
  <c r="E101" i="3" s="1"/>
  <c r="D56" i="3"/>
  <c r="E85" i="3" s="1"/>
  <c r="C56" i="3"/>
  <c r="D85" i="3" s="1"/>
  <c r="T55" i="3"/>
  <c r="S55" i="3"/>
  <c r="R55" i="3"/>
  <c r="Q55" i="3"/>
  <c r="M55" i="3"/>
  <c r="L55" i="3"/>
  <c r="K55" i="3"/>
  <c r="J55" i="3"/>
  <c r="F55" i="3"/>
  <c r="G84" i="3" s="1"/>
  <c r="E55" i="3"/>
  <c r="F84" i="3" s="1"/>
  <c r="D55" i="3"/>
  <c r="E84" i="3" s="1"/>
  <c r="C55" i="3"/>
  <c r="D84" i="3" s="1"/>
  <c r="M54" i="3"/>
  <c r="L54" i="3"/>
  <c r="K54" i="3"/>
  <c r="J54" i="3"/>
  <c r="F54" i="3"/>
  <c r="E54" i="3"/>
  <c r="D54" i="3"/>
  <c r="C54" i="3"/>
  <c r="T53" i="3"/>
  <c r="S53" i="3"/>
  <c r="R53" i="3"/>
  <c r="Q53" i="3"/>
  <c r="M53" i="3"/>
  <c r="L53" i="3"/>
  <c r="K53" i="3"/>
  <c r="J53" i="3"/>
  <c r="F53" i="3"/>
  <c r="G82" i="3" s="1"/>
  <c r="E53" i="3"/>
  <c r="F82" i="3" s="1"/>
  <c r="D53" i="3"/>
  <c r="C53" i="3"/>
  <c r="D82" i="3" s="1"/>
  <c r="T46" i="3"/>
  <c r="S46" i="3"/>
  <c r="R46" i="3"/>
  <c r="Q46" i="3"/>
  <c r="M46" i="3"/>
  <c r="L46" i="3"/>
  <c r="K46" i="3"/>
  <c r="J46" i="3"/>
  <c r="F46" i="3"/>
  <c r="G75" i="3" s="1"/>
  <c r="E46" i="3"/>
  <c r="F75" i="3" s="1"/>
  <c r="D46" i="3"/>
  <c r="E75" i="3" s="1"/>
  <c r="C46" i="3"/>
  <c r="D75" i="3" s="1"/>
  <c r="T45" i="3"/>
  <c r="S45" i="3"/>
  <c r="R45" i="3"/>
  <c r="Q45" i="3"/>
  <c r="M45" i="3"/>
  <c r="L45" i="3"/>
  <c r="K45" i="3"/>
  <c r="J45" i="3"/>
  <c r="F45" i="3"/>
  <c r="G74" i="3" s="1"/>
  <c r="E45" i="3"/>
  <c r="F74" i="3" s="1"/>
  <c r="D45" i="3"/>
  <c r="E74" i="3" s="1"/>
  <c r="C45" i="3"/>
  <c r="D74" i="3" s="1"/>
  <c r="T44" i="3"/>
  <c r="S44" i="3"/>
  <c r="R44" i="3"/>
  <c r="Q44" i="3"/>
  <c r="M44" i="3"/>
  <c r="L44" i="3"/>
  <c r="K44" i="3"/>
  <c r="J44" i="3"/>
  <c r="F44" i="3"/>
  <c r="G73" i="3" s="1"/>
  <c r="F97" i="3" s="1"/>
  <c r="E44" i="3"/>
  <c r="F73" i="3" s="1"/>
  <c r="E97" i="3" s="1"/>
  <c r="D44" i="3"/>
  <c r="E73" i="3" s="1"/>
  <c r="D97" i="3" s="1"/>
  <c r="C44" i="3"/>
  <c r="D73" i="3" s="1"/>
  <c r="C97" i="3" s="1"/>
  <c r="T43" i="3"/>
  <c r="S43" i="3"/>
  <c r="R43" i="3"/>
  <c r="Q43" i="3"/>
  <c r="M43" i="3"/>
  <c r="L43" i="3"/>
  <c r="K43" i="3"/>
  <c r="J43" i="3"/>
  <c r="F43" i="3"/>
  <c r="G72" i="3" s="1"/>
  <c r="E43" i="3"/>
  <c r="F72" i="3" s="1"/>
  <c r="D43" i="3"/>
  <c r="E72" i="3" s="1"/>
  <c r="C43" i="3"/>
  <c r="D72" i="3" s="1"/>
  <c r="T42" i="3"/>
  <c r="S42" i="3"/>
  <c r="R42" i="3"/>
  <c r="Q42" i="3"/>
  <c r="M42" i="3"/>
  <c r="L42" i="3"/>
  <c r="K42" i="3"/>
  <c r="J42" i="3"/>
  <c r="F42" i="3"/>
  <c r="G71" i="3" s="1"/>
  <c r="E42" i="3"/>
  <c r="F71" i="3" s="1"/>
  <c r="D42" i="3"/>
  <c r="E71" i="3" s="1"/>
  <c r="C42" i="3"/>
  <c r="D71" i="3" s="1"/>
  <c r="M41" i="3"/>
  <c r="L41" i="3"/>
  <c r="K41" i="3"/>
  <c r="J41" i="3"/>
  <c r="F41" i="3"/>
  <c r="E41" i="3"/>
  <c r="D41" i="3"/>
  <c r="C41" i="3"/>
  <c r="T52" i="3"/>
  <c r="S52" i="3"/>
  <c r="R52" i="3"/>
  <c r="Q52" i="3"/>
  <c r="M52" i="3"/>
  <c r="L52" i="3"/>
  <c r="K52" i="3"/>
  <c r="J52" i="3"/>
  <c r="F52" i="3"/>
  <c r="G81" i="3" s="1"/>
  <c r="E52" i="3"/>
  <c r="F81" i="3" s="1"/>
  <c r="D52" i="3"/>
  <c r="E81" i="3" s="1"/>
  <c r="C52" i="3"/>
  <c r="T51" i="3"/>
  <c r="S51" i="3"/>
  <c r="R51" i="3"/>
  <c r="Q51" i="3"/>
  <c r="M51" i="3"/>
  <c r="L51" i="3"/>
  <c r="K51" i="3"/>
  <c r="J51" i="3"/>
  <c r="F51" i="3"/>
  <c r="G80" i="3" s="1"/>
  <c r="E51" i="3"/>
  <c r="F80" i="3" s="1"/>
  <c r="D51" i="3"/>
  <c r="E80" i="3" s="1"/>
  <c r="C51" i="3"/>
  <c r="D80" i="3" s="1"/>
  <c r="T50" i="3"/>
  <c r="S50" i="3"/>
  <c r="R50" i="3"/>
  <c r="Q50" i="3"/>
  <c r="M50" i="3"/>
  <c r="L50" i="3"/>
  <c r="K50" i="3"/>
  <c r="J50" i="3"/>
  <c r="F50" i="3"/>
  <c r="G79" i="3" s="1"/>
  <c r="F99" i="3" s="1"/>
  <c r="E50" i="3"/>
  <c r="F79" i="3" s="1"/>
  <c r="E99" i="3" s="1"/>
  <c r="D50" i="3"/>
  <c r="C50" i="3"/>
  <c r="D79" i="3" s="1"/>
  <c r="T49" i="3"/>
  <c r="S49" i="3"/>
  <c r="R49" i="3"/>
  <c r="Q49" i="3"/>
  <c r="M49" i="3"/>
  <c r="L49" i="3"/>
  <c r="K49" i="3"/>
  <c r="J49" i="3"/>
  <c r="F49" i="3"/>
  <c r="G78" i="3" s="1"/>
  <c r="E49" i="3"/>
  <c r="F78" i="3" s="1"/>
  <c r="D49" i="3"/>
  <c r="E78" i="3" s="1"/>
  <c r="C49" i="3"/>
  <c r="D78" i="3" s="1"/>
  <c r="T48" i="3"/>
  <c r="S48" i="3"/>
  <c r="R48" i="3"/>
  <c r="Q48" i="3"/>
  <c r="M48" i="3"/>
  <c r="L48" i="3"/>
  <c r="K48" i="3"/>
  <c r="J48" i="3"/>
  <c r="F48" i="3"/>
  <c r="G77" i="3" s="1"/>
  <c r="E48" i="3"/>
  <c r="D48" i="3"/>
  <c r="E77" i="3" s="1"/>
  <c r="C48" i="3"/>
  <c r="D77" i="3" s="1"/>
  <c r="T47" i="3"/>
  <c r="S47" i="3"/>
  <c r="R47" i="3"/>
  <c r="Q47" i="3"/>
  <c r="M47" i="3"/>
  <c r="L47" i="3"/>
  <c r="K47" i="3"/>
  <c r="J47" i="3"/>
  <c r="F47" i="3"/>
  <c r="G76" i="3" s="1"/>
  <c r="F98" i="3" s="1"/>
  <c r="E47" i="3"/>
  <c r="F76" i="3" s="1"/>
  <c r="D47" i="3"/>
  <c r="C47" i="3"/>
  <c r="T40" i="3"/>
  <c r="S40" i="3"/>
  <c r="R40" i="3"/>
  <c r="Q40" i="3"/>
  <c r="M40" i="3"/>
  <c r="L40" i="3"/>
  <c r="K40" i="3"/>
  <c r="J40" i="3"/>
  <c r="F40" i="3"/>
  <c r="G69" i="3" s="1"/>
  <c r="E40" i="3"/>
  <c r="F69" i="3" s="1"/>
  <c r="D40" i="3"/>
  <c r="E69" i="3" s="1"/>
  <c r="C40" i="3"/>
  <c r="D69" i="3" s="1"/>
  <c r="T39" i="3"/>
  <c r="S39" i="3"/>
  <c r="R39" i="3"/>
  <c r="Q39" i="3"/>
  <c r="M39" i="3"/>
  <c r="L39" i="3"/>
  <c r="K39" i="3"/>
  <c r="J39" i="3"/>
  <c r="F39" i="3"/>
  <c r="G68" i="3" s="1"/>
  <c r="E39" i="3"/>
  <c r="F68" i="3" s="1"/>
  <c r="D39" i="3"/>
  <c r="E68" i="3" s="1"/>
  <c r="C39" i="3"/>
  <c r="D68" i="3" s="1"/>
  <c r="T38" i="3"/>
  <c r="S38" i="3"/>
  <c r="R38" i="3"/>
  <c r="Q38" i="3"/>
  <c r="M38" i="3"/>
  <c r="L38" i="3"/>
  <c r="K38" i="3"/>
  <c r="J38" i="3"/>
  <c r="F38" i="3"/>
  <c r="G67" i="3" s="1"/>
  <c r="F95" i="3" s="1"/>
  <c r="E38" i="3"/>
  <c r="F67" i="3" s="1"/>
  <c r="E95" i="3" s="1"/>
  <c r="D38" i="3"/>
  <c r="E67" i="3" s="1"/>
  <c r="D95" i="3" s="1"/>
  <c r="C38" i="3"/>
  <c r="D67" i="3" s="1"/>
  <c r="C95" i="3" s="1"/>
  <c r="T37" i="3"/>
  <c r="S37" i="3"/>
  <c r="R37" i="3"/>
  <c r="Q37" i="3"/>
  <c r="M37" i="3"/>
  <c r="L37" i="3"/>
  <c r="K37" i="3"/>
  <c r="J37" i="3"/>
  <c r="F37" i="3"/>
  <c r="G66" i="3" s="1"/>
  <c r="E37" i="3"/>
  <c r="F66" i="3" s="1"/>
  <c r="D37" i="3"/>
  <c r="C37" i="3"/>
  <c r="D66" i="3" s="1"/>
  <c r="T36" i="3"/>
  <c r="S36" i="3"/>
  <c r="R36" i="3"/>
  <c r="Q36" i="3"/>
  <c r="M36" i="3"/>
  <c r="L36" i="3"/>
  <c r="K36" i="3"/>
  <c r="J36" i="3"/>
  <c r="F36" i="3"/>
  <c r="G65" i="3" s="1"/>
  <c r="E36" i="3"/>
  <c r="F65" i="3" s="1"/>
  <c r="D36" i="3"/>
  <c r="C36" i="3"/>
  <c r="D65" i="3" s="1"/>
  <c r="T35" i="3"/>
  <c r="S35" i="3"/>
  <c r="R35" i="3"/>
  <c r="Q35" i="3"/>
  <c r="M35" i="3"/>
  <c r="L35" i="3"/>
  <c r="K35" i="3"/>
  <c r="J35" i="3"/>
  <c r="F35" i="3"/>
  <c r="G64" i="3" s="1"/>
  <c r="F94" i="3" s="1"/>
  <c r="E35" i="3"/>
  <c r="F64" i="3" s="1"/>
  <c r="E94" i="3" s="1"/>
  <c r="D35" i="3"/>
  <c r="C35" i="3"/>
  <c r="Q25" i="3"/>
  <c r="T54" i="3" s="1"/>
  <c r="Q12" i="3"/>
  <c r="T41" i="3" s="1"/>
  <c r="D76" i="3" l="1"/>
  <c r="C98" i="3" s="1"/>
  <c r="E87" i="3"/>
  <c r="D64" i="3"/>
  <c r="C94" i="3" s="1"/>
  <c r="E79" i="3"/>
  <c r="D99" i="3" s="1"/>
  <c r="E86" i="3"/>
  <c r="D87" i="3"/>
  <c r="C101" i="3" s="1"/>
  <c r="D81" i="3"/>
  <c r="C99" i="3" s="1"/>
  <c r="V70" i="3"/>
  <c r="U70" i="3"/>
  <c r="G70" i="3"/>
  <c r="F96" i="3" s="1"/>
  <c r="Z70" i="3"/>
  <c r="R41" i="3"/>
  <c r="E70" i="3" s="1"/>
  <c r="D96" i="3" s="1"/>
  <c r="W70" i="3"/>
  <c r="AA70" i="3"/>
  <c r="F77" i="3"/>
  <c r="E98" i="3" s="1"/>
  <c r="Y70" i="3"/>
  <c r="R54" i="3"/>
  <c r="E83" i="3" s="1"/>
  <c r="X70" i="3"/>
  <c r="AB70" i="3"/>
  <c r="G83" i="3"/>
  <c r="F100" i="3" s="1"/>
  <c r="Q41" i="3"/>
  <c r="D70" i="3" s="1"/>
  <c r="C96" i="3" s="1"/>
  <c r="Q54" i="3"/>
  <c r="D83" i="3" s="1"/>
  <c r="C100" i="3" s="1"/>
  <c r="E64" i="3"/>
  <c r="E65" i="3"/>
  <c r="E66" i="3"/>
  <c r="E76" i="3"/>
  <c r="D98" i="3" s="1"/>
  <c r="E82" i="3"/>
  <c r="S41" i="3"/>
  <c r="F70" i="3" s="1"/>
  <c r="E96" i="3" s="1"/>
  <c r="S54" i="3"/>
  <c r="F83" i="3" s="1"/>
  <c r="E100" i="3" s="1"/>
  <c r="D101" i="3" l="1"/>
  <c r="D100" i="3"/>
  <c r="D94" i="3"/>
</calcChain>
</file>

<file path=xl/sharedStrings.xml><?xml version="1.0" encoding="utf-8"?>
<sst xmlns="http://schemas.openxmlformats.org/spreadsheetml/2006/main" count="251" uniqueCount="55">
  <si>
    <t>Plate2</t>
  </si>
  <si>
    <t>Plate3</t>
  </si>
  <si>
    <t>DVALM030_OPT_DT_COLL_CS10-S1</t>
  </si>
  <si>
    <t>DVALM030_OPT_DT_COLL_CS10-S2</t>
  </si>
  <si>
    <t>DVALM030_OPT_DT_COLL_CS10-S3</t>
  </si>
  <si>
    <t>DVALM030_OPT_DT_COLL_DGFD-S1</t>
  </si>
  <si>
    <t>DVALM030_OPT_DT_COLL_DGFD-S2</t>
  </si>
  <si>
    <t>DVALM030_OPT_DT_COLL_DGFD-S3</t>
  </si>
  <si>
    <t>DVALM030_OPT_DT_GM_CS10-S1</t>
  </si>
  <si>
    <t>DVALM030_OPT_DT_GM_CS10-S2</t>
  </si>
  <si>
    <t>DVALM030_OPT_DT_GM_CS10-S3</t>
  </si>
  <si>
    <t>DVALM030_OPT_DT_GM_DGFD-S1</t>
  </si>
  <si>
    <t>DVALM030_OPT_DT_GM_DGFD-S2</t>
  </si>
  <si>
    <t>DVALM030_OPT_DT_GM_DGFD-S3</t>
  </si>
  <si>
    <t>DVALM030_OPT_DT_PHY_CS10-S1</t>
  </si>
  <si>
    <t>DVALM030_OPT_DT_PHY_CS10-S2</t>
  </si>
  <si>
    <t>DVALM030_OPT_DT_PHY_CS10-S3</t>
  </si>
  <si>
    <t>DVALM030_OPT_DT_PHY_DGFD-S1</t>
  </si>
  <si>
    <t>DVALM030_OPT_DT_PHY_DGFD-S2</t>
  </si>
  <si>
    <t>DVALM030_OPT_DT_PHY_DGFD-S3</t>
  </si>
  <si>
    <t>DVALM030_OPT_DT_NS_CS10-S1</t>
  </si>
  <si>
    <t>DVALM030_OPT_DT_NS_CS10-S2</t>
  </si>
  <si>
    <t>DVALM030_OPT_DT_NS_CS10-S3</t>
  </si>
  <si>
    <t>DVALM030_OPT_DT_NS_DGFD-S1</t>
  </si>
  <si>
    <t>DVALM030_OPT_DT_NS_DGFD-S2</t>
  </si>
  <si>
    <t>DVALM030_OPT_DT_NS_DGFD-S3</t>
  </si>
  <si>
    <t>Plate4</t>
  </si>
  <si>
    <t>RAWDATA</t>
  </si>
  <si>
    <t>Cytonote confluency estimation erroneaous, mean of confluency of plate 2 + 3</t>
  </si>
  <si>
    <t>Day 0</t>
  </si>
  <si>
    <t>Day 2</t>
  </si>
  <si>
    <t>Day 4</t>
  </si>
  <si>
    <t>Day 6</t>
  </si>
  <si>
    <t>COLL</t>
  </si>
  <si>
    <t>GM</t>
  </si>
  <si>
    <t>PHY</t>
  </si>
  <si>
    <t>NS</t>
  </si>
  <si>
    <t>Average of each plate per freezing media for each condition</t>
  </si>
  <si>
    <t>CS10</t>
  </si>
  <si>
    <t>DGFD</t>
  </si>
  <si>
    <t>Average of all 3 plates per condition</t>
  </si>
  <si>
    <t>Mean Plates</t>
  </si>
  <si>
    <t>NoSep</t>
  </si>
  <si>
    <t>S1</t>
  </si>
  <si>
    <t>S2</t>
  </si>
  <si>
    <t>S3</t>
  </si>
  <si>
    <t xml:space="preserve">Mean </t>
  </si>
  <si>
    <t>SD</t>
  </si>
  <si>
    <t>CV (%)</t>
  </si>
  <si>
    <t>Divide each sample con fluence by day1 confluence measurement</t>
  </si>
  <si>
    <t>Dissociation technique</t>
  </si>
  <si>
    <t>Cryopreservation media</t>
  </si>
  <si>
    <t>Standard deviation</t>
  </si>
  <si>
    <t>Normalized confluence</t>
  </si>
  <si>
    <t>Growth (linear trendline)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</si>
</sst>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3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3" borderId="0" xfId="0" applyFill="1"/>
    <xf numFmtId="0" fontId="1" fillId="0" borderId="1" xfId="1" applyFill="1" applyBorder="1"/>
    <xf numFmtId="0" fontId="0" fillId="4" borderId="1" xfId="0" applyFill="1" applyBorder="1"/>
    <xf numFmtId="0" fontId="0" fillId="4" borderId="0" xfId="0" applyFill="1"/>
    <xf numFmtId="164" fontId="0" fillId="0" borderId="1" xfId="0" applyNumberFormat="1" applyBorder="1"/>
    <xf numFmtId="2" fontId="0" fillId="0" borderId="0" xfId="0" applyNumberFormat="1"/>
    <xf numFmtId="0" fontId="0" fillId="5" borderId="1" xfId="0" applyFill="1" applyBorder="1"/>
    <xf numFmtId="0" fontId="2" fillId="6" borderId="1" xfId="0" applyFont="1" applyFill="1" applyBorder="1" applyAlignment="1">
      <alignment vertical="center"/>
    </xf>
    <xf numFmtId="0" fontId="0" fillId="6" borderId="1" xfId="0" applyFill="1" applyBorder="1"/>
    <xf numFmtId="14" fontId="0" fillId="5" borderId="1" xfId="0" applyNumberFormat="1" applyFill="1" applyBorder="1"/>
    <xf numFmtId="165" fontId="0" fillId="0" borderId="1" xfId="0" applyNumberFormat="1" applyFill="1" applyBorder="1"/>
    <xf numFmtId="164" fontId="0" fillId="0" borderId="0" xfId="0" applyNumberFormat="1"/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Post-Thaw</a:t>
            </a:r>
            <a:r>
              <a:rPr lang="en-US" sz="2000" baseline="0"/>
              <a:t> G</a:t>
            </a:r>
            <a:r>
              <a:rPr lang="en-US" sz="2000"/>
              <a:t>rowth</a:t>
            </a:r>
            <a:r>
              <a:rPr lang="en-US" sz="2000" baseline="0"/>
              <a:t> Curves</a:t>
            </a:r>
            <a:endParaRPr lang="en-US" sz="20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Data!$A$94:$B$94</c:f>
              <c:strCache>
                <c:ptCount val="2"/>
                <c:pt idx="0">
                  <c:v>COLL</c:v>
                </c:pt>
                <c:pt idx="1">
                  <c:v>CS10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Data!$C$106:$F$106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0.68153515623299077</c:v>
                  </c:pt>
                  <c:pt idx="2">
                    <c:v>1.6339144925393261</c:v>
                  </c:pt>
                  <c:pt idx="3">
                    <c:v>2.6424713742994062</c:v>
                  </c:pt>
                </c:numCache>
              </c:numRef>
            </c:plus>
            <c:minus>
              <c:numRef>
                <c:f>Data!$C$106:$F$106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0.68153515623299077</c:v>
                  </c:pt>
                  <c:pt idx="2">
                    <c:v>1.6339144925393261</c:v>
                  </c:pt>
                  <c:pt idx="3">
                    <c:v>2.6424713742994062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Data!$C$93:$F$93</c:f>
              <c:strCache>
                <c:ptCount val="4"/>
                <c:pt idx="0">
                  <c:v>Day 0</c:v>
                </c:pt>
                <c:pt idx="1">
                  <c:v>Day 2</c:v>
                </c:pt>
                <c:pt idx="2">
                  <c:v>Day 4</c:v>
                </c:pt>
                <c:pt idx="3">
                  <c:v>Day 6</c:v>
                </c:pt>
              </c:strCache>
            </c:strRef>
          </c:cat>
          <c:val>
            <c:numRef>
              <c:f>Data!$C$94:$F$94</c:f>
              <c:numCache>
                <c:formatCode>0.0</c:formatCode>
                <c:ptCount val="4"/>
                <c:pt idx="0">
                  <c:v>1</c:v>
                </c:pt>
                <c:pt idx="1">
                  <c:v>4.5753086419753091</c:v>
                </c:pt>
                <c:pt idx="2">
                  <c:v>8.3745370370370367</c:v>
                </c:pt>
                <c:pt idx="3">
                  <c:v>9.975462962962963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46-4C35-B931-69B4CC5A66D4}"/>
            </c:ext>
          </c:extLst>
        </c:ser>
        <c:ser>
          <c:idx val="1"/>
          <c:order val="1"/>
          <c:tx>
            <c:strRef>
              <c:f>Data!$A$95:$B$95</c:f>
              <c:strCache>
                <c:ptCount val="2"/>
                <c:pt idx="0">
                  <c:v>COLL</c:v>
                </c:pt>
                <c:pt idx="1">
                  <c:v>DGFD</c:v>
                </c:pt>
              </c:strCache>
            </c:strRef>
          </c:tx>
          <c:spPr>
            <a:ln w="28575" cap="rnd">
              <a:solidFill>
                <a:schemeClr val="dk1">
                  <a:tint val="5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55000"/>
                </a:schemeClr>
              </a:solidFill>
              <a:ln w="9525">
                <a:solidFill>
                  <a:schemeClr val="dk1">
                    <a:tint val="5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Data!$C$107:$F$107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2.0573235155052969</c:v>
                  </c:pt>
                  <c:pt idx="2">
                    <c:v>2.0193097085391791</c:v>
                  </c:pt>
                  <c:pt idx="3">
                    <c:v>1.4286622546083128</c:v>
                  </c:pt>
                </c:numCache>
              </c:numRef>
            </c:plus>
            <c:minus>
              <c:numRef>
                <c:f>Data!$C$107:$F$107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2.0573235155052969</c:v>
                  </c:pt>
                  <c:pt idx="2">
                    <c:v>2.0193097085391791</c:v>
                  </c:pt>
                  <c:pt idx="3">
                    <c:v>1.4286622546083128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Data!$C$93:$F$93</c:f>
              <c:strCache>
                <c:ptCount val="4"/>
                <c:pt idx="0">
                  <c:v>Day 0</c:v>
                </c:pt>
                <c:pt idx="1">
                  <c:v>Day 2</c:v>
                </c:pt>
                <c:pt idx="2">
                  <c:v>Day 4</c:v>
                </c:pt>
                <c:pt idx="3">
                  <c:v>Day 6</c:v>
                </c:pt>
              </c:strCache>
            </c:strRef>
          </c:cat>
          <c:val>
            <c:numRef>
              <c:f>Data!$C$95:$F$95</c:f>
              <c:numCache>
                <c:formatCode>0.0</c:formatCode>
                <c:ptCount val="4"/>
                <c:pt idx="0">
                  <c:v>1</c:v>
                </c:pt>
                <c:pt idx="1">
                  <c:v>6.2371693121693133</c:v>
                </c:pt>
                <c:pt idx="2">
                  <c:v>10.876455026455027</c:v>
                </c:pt>
                <c:pt idx="3">
                  <c:v>14.33968253968254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46-4C35-B931-69B4CC5A66D4}"/>
            </c:ext>
          </c:extLst>
        </c:ser>
        <c:ser>
          <c:idx val="2"/>
          <c:order val="2"/>
          <c:tx>
            <c:strRef>
              <c:f>Data!$A$96:$B$96</c:f>
              <c:strCache>
                <c:ptCount val="2"/>
                <c:pt idx="0">
                  <c:v>PHY</c:v>
                </c:pt>
                <c:pt idx="1">
                  <c:v>CS10</c:v>
                </c:pt>
              </c:strCache>
            </c:strRef>
          </c:tx>
          <c:spPr>
            <a:ln w="28575" cap="rnd">
              <a:solidFill>
                <a:schemeClr val="dk1">
                  <a:tint val="75000"/>
                </a:schemeClr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75000"/>
                </a:schemeClr>
              </a:solidFill>
              <a:ln w="9525">
                <a:solidFill>
                  <a:schemeClr val="dk1">
                    <a:tint val="75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Data!$C$108:$F$108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0.89183540241942361</c:v>
                  </c:pt>
                  <c:pt idx="2">
                    <c:v>1.9118984881757299</c:v>
                  </c:pt>
                  <c:pt idx="3">
                    <c:v>3.1077138962444231</c:v>
                  </c:pt>
                </c:numCache>
              </c:numRef>
            </c:plus>
            <c:minus>
              <c:numRef>
                <c:f>Data!$C$108:$F$108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0.89183540241942361</c:v>
                  </c:pt>
                  <c:pt idx="2">
                    <c:v>1.9118984881757299</c:v>
                  </c:pt>
                  <c:pt idx="3">
                    <c:v>3.1077138962444231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Data!$C$93:$F$93</c:f>
              <c:strCache>
                <c:ptCount val="4"/>
                <c:pt idx="0">
                  <c:v>Day 0</c:v>
                </c:pt>
                <c:pt idx="1">
                  <c:v>Day 2</c:v>
                </c:pt>
                <c:pt idx="2">
                  <c:v>Day 4</c:v>
                </c:pt>
                <c:pt idx="3">
                  <c:v>Day 6</c:v>
                </c:pt>
              </c:strCache>
            </c:strRef>
          </c:cat>
          <c:val>
            <c:numRef>
              <c:f>Data!$C$96:$F$96</c:f>
              <c:numCache>
                <c:formatCode>0.0</c:formatCode>
                <c:ptCount val="4"/>
                <c:pt idx="0">
                  <c:v>1</c:v>
                </c:pt>
                <c:pt idx="1">
                  <c:v>2.7392046424304493</c:v>
                </c:pt>
                <c:pt idx="2">
                  <c:v>6.1237185322310772</c:v>
                </c:pt>
                <c:pt idx="3">
                  <c:v>7.8475877931971114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46-4C35-B931-69B4CC5A66D4}"/>
            </c:ext>
          </c:extLst>
        </c:ser>
        <c:ser>
          <c:idx val="3"/>
          <c:order val="3"/>
          <c:tx>
            <c:strRef>
              <c:f>Data!$A$97:$B$97</c:f>
              <c:strCache>
                <c:ptCount val="2"/>
                <c:pt idx="0">
                  <c:v>PHY</c:v>
                </c:pt>
                <c:pt idx="1">
                  <c:v>DGFD</c:v>
                </c:pt>
              </c:strCache>
            </c:strRef>
          </c:tx>
          <c:spPr>
            <a:ln w="28575" cap="rnd">
              <a:solidFill>
                <a:schemeClr val="dk1">
                  <a:tint val="985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98500"/>
                </a:schemeClr>
              </a:solidFill>
              <a:ln w="9525">
                <a:solidFill>
                  <a:schemeClr val="dk1">
                    <a:tint val="985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Data!$C$109:$F$109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0.94030188263129688</c:v>
                  </c:pt>
                  <c:pt idx="2">
                    <c:v>2.4784266725381792</c:v>
                  </c:pt>
                  <c:pt idx="3">
                    <c:v>2.9285720007148641</c:v>
                  </c:pt>
                </c:numCache>
              </c:numRef>
            </c:plus>
            <c:minus>
              <c:numRef>
                <c:f>Data!$C$109:$F$109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0.94030188263129688</c:v>
                  </c:pt>
                  <c:pt idx="2">
                    <c:v>2.4784266725381792</c:v>
                  </c:pt>
                  <c:pt idx="3">
                    <c:v>2.9285720007148641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Data!$C$93:$F$93</c:f>
              <c:strCache>
                <c:ptCount val="4"/>
                <c:pt idx="0">
                  <c:v>Day 0</c:v>
                </c:pt>
                <c:pt idx="1">
                  <c:v>Day 2</c:v>
                </c:pt>
                <c:pt idx="2">
                  <c:v>Day 4</c:v>
                </c:pt>
                <c:pt idx="3">
                  <c:v>Day 6</c:v>
                </c:pt>
              </c:strCache>
            </c:strRef>
          </c:cat>
          <c:val>
            <c:numRef>
              <c:f>Data!$C$97:$F$97</c:f>
              <c:numCache>
                <c:formatCode>0.0</c:formatCode>
                <c:ptCount val="4"/>
                <c:pt idx="0">
                  <c:v>1</c:v>
                </c:pt>
                <c:pt idx="1">
                  <c:v>3.3017476350809685</c:v>
                </c:pt>
                <c:pt idx="2">
                  <c:v>6.810265351932018</c:v>
                </c:pt>
                <c:pt idx="3">
                  <c:v>7.7512626262626272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46-4C35-B931-69B4CC5A66D4}"/>
            </c:ext>
          </c:extLst>
        </c:ser>
        <c:ser>
          <c:idx val="4"/>
          <c:order val="4"/>
          <c:tx>
            <c:strRef>
              <c:f>Data!$A$98:$B$98</c:f>
              <c:strCache>
                <c:ptCount val="2"/>
                <c:pt idx="0">
                  <c:v>GM</c:v>
                </c:pt>
                <c:pt idx="1">
                  <c:v>CS10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prstDash val="dashDot"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30000"/>
                </a:schemeClr>
              </a:solidFill>
              <a:ln w="9525">
                <a:solidFill>
                  <a:schemeClr val="dk1">
                    <a:tint val="3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Data!$C$110:$F$110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0.31011596621967136</c:v>
                  </c:pt>
                  <c:pt idx="2">
                    <c:v>0.49084047042432405</c:v>
                  </c:pt>
                  <c:pt idx="3">
                    <c:v>1.184046674704794</c:v>
                  </c:pt>
                </c:numCache>
              </c:numRef>
            </c:plus>
            <c:minus>
              <c:numRef>
                <c:f>Data!$C$110:$F$110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0.31011596621967136</c:v>
                  </c:pt>
                  <c:pt idx="2">
                    <c:v>0.49084047042432405</c:v>
                  </c:pt>
                  <c:pt idx="3">
                    <c:v>1.184046674704794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Data!$C$93:$F$93</c:f>
              <c:strCache>
                <c:ptCount val="4"/>
                <c:pt idx="0">
                  <c:v>Day 0</c:v>
                </c:pt>
                <c:pt idx="1">
                  <c:v>Day 2</c:v>
                </c:pt>
                <c:pt idx="2">
                  <c:v>Day 4</c:v>
                </c:pt>
                <c:pt idx="3">
                  <c:v>Day 6</c:v>
                </c:pt>
              </c:strCache>
            </c:strRef>
          </c:cat>
          <c:val>
            <c:numRef>
              <c:f>Data!$C$98:$F$98</c:f>
              <c:numCache>
                <c:formatCode>0.0</c:formatCode>
                <c:ptCount val="4"/>
                <c:pt idx="0">
                  <c:v>1</c:v>
                </c:pt>
                <c:pt idx="1">
                  <c:v>2.7083687554275797</c:v>
                </c:pt>
                <c:pt idx="2">
                  <c:v>4.5764186793598558</c:v>
                </c:pt>
                <c:pt idx="3">
                  <c:v>5.228973967209261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46-4C35-B931-69B4CC5A66D4}"/>
            </c:ext>
          </c:extLst>
        </c:ser>
        <c:ser>
          <c:idx val="5"/>
          <c:order val="5"/>
          <c:tx>
            <c:strRef>
              <c:f>Data!$A$99:$B$99</c:f>
              <c:strCache>
                <c:ptCount val="2"/>
                <c:pt idx="0">
                  <c:v>GM</c:v>
                </c:pt>
                <c:pt idx="1">
                  <c:v>DGFD</c:v>
                </c:pt>
              </c:strCache>
            </c:strRef>
          </c:tx>
          <c:spPr>
            <a:ln w="28575" cap="rnd">
              <a:solidFill>
                <a:schemeClr val="dk1">
                  <a:tint val="60000"/>
                </a:schemeClr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60000"/>
                </a:schemeClr>
              </a:solidFill>
              <a:ln w="9525">
                <a:solidFill>
                  <a:schemeClr val="dk1">
                    <a:tint val="60000"/>
                  </a:schemeClr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Data!$C$111:$F$111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0.88672186216213245</c:v>
                  </c:pt>
                  <c:pt idx="2">
                    <c:v>0.78355160412545388</c:v>
                  </c:pt>
                  <c:pt idx="3">
                    <c:v>0.97888504116630604</c:v>
                  </c:pt>
                </c:numCache>
              </c:numRef>
            </c:plus>
            <c:minus>
              <c:numRef>
                <c:f>Data!$C$111:$F$111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0.88672186216213245</c:v>
                  </c:pt>
                  <c:pt idx="2">
                    <c:v>0.78355160412545388</c:v>
                  </c:pt>
                  <c:pt idx="3">
                    <c:v>0.97888504116630604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Data!$C$93:$F$93</c:f>
              <c:strCache>
                <c:ptCount val="4"/>
                <c:pt idx="0">
                  <c:v>Day 0</c:v>
                </c:pt>
                <c:pt idx="1">
                  <c:v>Day 2</c:v>
                </c:pt>
                <c:pt idx="2">
                  <c:v>Day 4</c:v>
                </c:pt>
                <c:pt idx="3">
                  <c:v>Day 6</c:v>
                </c:pt>
              </c:strCache>
            </c:strRef>
          </c:cat>
          <c:val>
            <c:numRef>
              <c:f>Data!$C$99:$F$99</c:f>
              <c:numCache>
                <c:formatCode>0.0</c:formatCode>
                <c:ptCount val="4"/>
                <c:pt idx="0">
                  <c:v>1</c:v>
                </c:pt>
                <c:pt idx="1">
                  <c:v>2.885290940760497</c:v>
                </c:pt>
                <c:pt idx="2">
                  <c:v>5.0548772406357543</c:v>
                </c:pt>
                <c:pt idx="3">
                  <c:v>6.2172029896488104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46-4C35-B931-69B4CC5A66D4}"/>
            </c:ext>
          </c:extLst>
        </c:ser>
        <c:ser>
          <c:idx val="6"/>
          <c:order val="6"/>
          <c:tx>
            <c:strRef>
              <c:f>Data!$A$100:$B$100</c:f>
              <c:strCache>
                <c:ptCount val="2"/>
                <c:pt idx="0">
                  <c:v>NS</c:v>
                </c:pt>
                <c:pt idx="1">
                  <c:v>CS10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Data!$C$112:$F$112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0.39288062904782495</c:v>
                  </c:pt>
                  <c:pt idx="2">
                    <c:v>1.0866543174287309</c:v>
                  </c:pt>
                  <c:pt idx="3">
                    <c:v>1.2515490590439322</c:v>
                  </c:pt>
                </c:numCache>
              </c:numRef>
            </c:plus>
            <c:minus>
              <c:numRef>
                <c:f>Data!$C$112:$F$112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0.39288062904782495</c:v>
                  </c:pt>
                  <c:pt idx="2">
                    <c:v>1.0866543174287309</c:v>
                  </c:pt>
                  <c:pt idx="3">
                    <c:v>1.2515490590439322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Data!$C$93:$F$93</c:f>
              <c:strCache>
                <c:ptCount val="4"/>
                <c:pt idx="0">
                  <c:v>Day 0</c:v>
                </c:pt>
                <c:pt idx="1">
                  <c:v>Day 2</c:v>
                </c:pt>
                <c:pt idx="2">
                  <c:v>Day 4</c:v>
                </c:pt>
                <c:pt idx="3">
                  <c:v>Day 6</c:v>
                </c:pt>
              </c:strCache>
            </c:strRef>
          </c:cat>
          <c:val>
            <c:numRef>
              <c:f>Data!$C$100:$F$100</c:f>
              <c:numCache>
                <c:formatCode>0.0</c:formatCode>
                <c:ptCount val="4"/>
                <c:pt idx="0">
                  <c:v>1</c:v>
                </c:pt>
                <c:pt idx="1">
                  <c:v>2.3682688352978203</c:v>
                </c:pt>
                <c:pt idx="2">
                  <c:v>4.3012134235866126</c:v>
                </c:pt>
                <c:pt idx="3">
                  <c:v>4.7912795537795541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46-4C35-B931-69B4CC5A66D4}"/>
            </c:ext>
          </c:extLst>
        </c:ser>
        <c:ser>
          <c:idx val="7"/>
          <c:order val="7"/>
          <c:tx>
            <c:strRef>
              <c:f>Data!$A$101:$B$101</c:f>
              <c:strCache>
                <c:ptCount val="2"/>
                <c:pt idx="0">
                  <c:v>NS</c:v>
                </c:pt>
                <c:pt idx="1">
                  <c:v>DGFD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Data!$C$113:$F$113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0.45734211349280757</c:v>
                  </c:pt>
                  <c:pt idx="2">
                    <c:v>1.503113201425099</c:v>
                  </c:pt>
                  <c:pt idx="3">
                    <c:v>2.0272336950570473</c:v>
                  </c:pt>
                </c:numCache>
              </c:numRef>
            </c:plus>
            <c:minus>
              <c:numRef>
                <c:f>Data!$C$113:$F$113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0.45734211349280757</c:v>
                  </c:pt>
                  <c:pt idx="2">
                    <c:v>1.503113201425099</c:v>
                  </c:pt>
                  <c:pt idx="3">
                    <c:v>2.0272336950570473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Data!$C$93:$F$93</c:f>
              <c:strCache>
                <c:ptCount val="4"/>
                <c:pt idx="0">
                  <c:v>Day 0</c:v>
                </c:pt>
                <c:pt idx="1">
                  <c:v>Day 2</c:v>
                </c:pt>
                <c:pt idx="2">
                  <c:v>Day 4</c:v>
                </c:pt>
                <c:pt idx="3">
                  <c:v>Day 6</c:v>
                </c:pt>
              </c:strCache>
            </c:strRef>
          </c:cat>
          <c:val>
            <c:numRef>
              <c:f>Data!$C$101:$F$101</c:f>
              <c:numCache>
                <c:formatCode>0.0</c:formatCode>
                <c:ptCount val="4"/>
                <c:pt idx="0">
                  <c:v>1</c:v>
                </c:pt>
                <c:pt idx="1">
                  <c:v>2.7307874023144989</c:v>
                </c:pt>
                <c:pt idx="2">
                  <c:v>4.9950785374329882</c:v>
                </c:pt>
                <c:pt idx="3">
                  <c:v>5.5878693891858076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46-4C35-B931-69B4CC5A66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7934440"/>
        <c:axId val="497934768"/>
      </c:lineChart>
      <c:catAx>
        <c:axId val="497934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934768"/>
        <c:crosses val="autoZero"/>
        <c:auto val="1"/>
        <c:lblAlgn val="ctr"/>
        <c:lblOffset val="100"/>
        <c:noMultiLvlLbl val="0"/>
      </c:catAx>
      <c:valAx>
        <c:axId val="497934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/>
                  <a:t>Normalized</a:t>
                </a:r>
                <a:r>
                  <a:rPr lang="en-US" sz="1200" baseline="0"/>
                  <a:t> confluence</a:t>
                </a:r>
                <a:endParaRPr lang="en-US" sz="12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7934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92</xdr:row>
      <xdr:rowOff>100011</xdr:rowOff>
    </xdr:from>
    <xdr:to>
      <xdr:col>14</xdr:col>
      <xdr:colOff>540846</xdr:colOff>
      <xdr:row>125</xdr:row>
      <xdr:rowOff>158028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113"/>
  <sheetViews>
    <sheetView tabSelected="1" topLeftCell="A88" zoomScale="60" zoomScaleNormal="60" workbookViewId="0">
      <selection activeCell="P109" sqref="P109"/>
    </sheetView>
  </sheetViews>
  <sheetFormatPr defaultRowHeight="14.6" x14ac:dyDescent="0.4"/>
  <cols>
    <col min="2" max="2" width="31.765625" bestFit="1" customWidth="1"/>
    <col min="3" max="3" width="20.3046875" customWidth="1"/>
    <col min="8" max="8" width="28.53515625" bestFit="1" customWidth="1"/>
    <col min="9" max="9" width="31.765625" bestFit="1" customWidth="1"/>
    <col min="16" max="16" width="31.765625" bestFit="1" customWidth="1"/>
    <col min="20" max="20" width="9" customWidth="1"/>
  </cols>
  <sheetData>
    <row r="2" spans="1:29" x14ac:dyDescent="0.4">
      <c r="A2" s="2" t="s">
        <v>27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4" spans="1:29" x14ac:dyDescent="0.4">
      <c r="A4" s="8"/>
      <c r="B4" s="8"/>
      <c r="C4" s="15" t="s">
        <v>0</v>
      </c>
      <c r="D4" s="15"/>
      <c r="E4" s="15"/>
      <c r="F4" s="15"/>
      <c r="H4" s="8"/>
      <c r="I4" s="8"/>
      <c r="J4" s="15" t="s">
        <v>1</v>
      </c>
      <c r="K4" s="15"/>
      <c r="L4" s="15"/>
      <c r="M4" s="15"/>
      <c r="O4" s="8"/>
      <c r="P4" s="8"/>
      <c r="Q4" s="15" t="s">
        <v>26</v>
      </c>
      <c r="R4" s="15"/>
      <c r="S4" s="15"/>
      <c r="T4" s="15"/>
    </row>
    <row r="5" spans="1:29" x14ac:dyDescent="0.4">
      <c r="A5" s="8"/>
      <c r="B5" s="8"/>
      <c r="C5" s="11">
        <v>42802</v>
      </c>
      <c r="D5" s="11">
        <v>42804</v>
      </c>
      <c r="E5" s="11">
        <v>42806</v>
      </c>
      <c r="F5" s="11">
        <v>42808</v>
      </c>
      <c r="H5" s="8"/>
      <c r="I5" s="8"/>
      <c r="J5" s="11">
        <v>42950</v>
      </c>
      <c r="K5" s="11">
        <v>43011</v>
      </c>
      <c r="L5" s="11">
        <v>43072</v>
      </c>
      <c r="M5" s="11">
        <v>42808</v>
      </c>
      <c r="O5" s="8"/>
      <c r="P5" s="8"/>
      <c r="Q5" s="11">
        <v>42950</v>
      </c>
      <c r="R5" s="11">
        <v>43011</v>
      </c>
      <c r="S5" s="11">
        <v>43072</v>
      </c>
      <c r="T5" s="11">
        <v>42808</v>
      </c>
    </row>
    <row r="6" spans="1:29" x14ac:dyDescent="0.4">
      <c r="A6" s="10">
        <v>1</v>
      </c>
      <c r="B6" s="10" t="s">
        <v>2</v>
      </c>
      <c r="C6" s="1">
        <v>18</v>
      </c>
      <c r="D6" s="1">
        <v>73</v>
      </c>
      <c r="E6" s="1">
        <v>95</v>
      </c>
      <c r="F6" s="1">
        <v>88</v>
      </c>
      <c r="H6" s="10">
        <v>1</v>
      </c>
      <c r="I6" s="10" t="s">
        <v>2</v>
      </c>
      <c r="J6" s="1">
        <v>18</v>
      </c>
      <c r="K6" s="1">
        <v>63</v>
      </c>
      <c r="L6" s="1">
        <v>94</v>
      </c>
      <c r="M6" s="1">
        <v>92</v>
      </c>
      <c r="O6" s="10">
        <v>1</v>
      </c>
      <c r="P6" s="10" t="s">
        <v>2</v>
      </c>
      <c r="Q6" s="1">
        <v>5</v>
      </c>
      <c r="R6" s="1">
        <v>31</v>
      </c>
      <c r="S6" s="1">
        <v>72</v>
      </c>
      <c r="T6" s="1">
        <v>93</v>
      </c>
    </row>
    <row r="7" spans="1:29" x14ac:dyDescent="0.4">
      <c r="A7" s="10">
        <v>2</v>
      </c>
      <c r="B7" s="10" t="s">
        <v>3</v>
      </c>
      <c r="C7" s="1">
        <v>16</v>
      </c>
      <c r="D7" s="1">
        <v>46</v>
      </c>
      <c r="E7" s="1">
        <v>83</v>
      </c>
      <c r="F7" s="1">
        <v>89</v>
      </c>
      <c r="H7" s="10">
        <v>2</v>
      </c>
      <c r="I7" s="10" t="s">
        <v>3</v>
      </c>
      <c r="J7" s="1">
        <v>15</v>
      </c>
      <c r="K7" s="1">
        <v>55</v>
      </c>
      <c r="L7" s="1">
        <v>81</v>
      </c>
      <c r="M7" s="1">
        <v>89</v>
      </c>
      <c r="O7" s="10">
        <v>2</v>
      </c>
      <c r="P7" s="10" t="s">
        <v>3</v>
      </c>
      <c r="Q7" s="1">
        <v>8</v>
      </c>
      <c r="R7" s="1">
        <v>41</v>
      </c>
      <c r="S7" s="1">
        <v>78</v>
      </c>
      <c r="T7" s="1">
        <v>90</v>
      </c>
    </row>
    <row r="8" spans="1:29" x14ac:dyDescent="0.4">
      <c r="A8" s="10">
        <v>3</v>
      </c>
      <c r="B8" s="10" t="s">
        <v>4</v>
      </c>
      <c r="C8" s="1">
        <v>9</v>
      </c>
      <c r="D8" s="1">
        <v>35</v>
      </c>
      <c r="E8" s="1">
        <v>75</v>
      </c>
      <c r="F8" s="1">
        <v>87</v>
      </c>
      <c r="H8" s="10">
        <v>3</v>
      </c>
      <c r="I8" s="10" t="s">
        <v>4</v>
      </c>
      <c r="J8" s="1">
        <v>6</v>
      </c>
      <c r="K8" s="1">
        <v>28</v>
      </c>
      <c r="L8" s="1">
        <v>60</v>
      </c>
      <c r="M8" s="1">
        <v>79</v>
      </c>
      <c r="O8" s="10">
        <v>3</v>
      </c>
      <c r="P8" s="10" t="s">
        <v>4</v>
      </c>
      <c r="Q8" s="1">
        <v>5</v>
      </c>
      <c r="R8" s="1">
        <v>36</v>
      </c>
      <c r="S8" s="1">
        <v>59</v>
      </c>
      <c r="T8" s="1">
        <v>78</v>
      </c>
    </row>
    <row r="9" spans="1:29" x14ac:dyDescent="0.4">
      <c r="A9" s="10">
        <v>4</v>
      </c>
      <c r="B9" s="10" t="s">
        <v>5</v>
      </c>
      <c r="C9" s="1">
        <v>5</v>
      </c>
      <c r="D9" s="1">
        <v>37</v>
      </c>
      <c r="E9" s="1">
        <v>84</v>
      </c>
      <c r="F9" s="1">
        <v>92</v>
      </c>
      <c r="H9" s="10">
        <v>4</v>
      </c>
      <c r="I9" s="10" t="s">
        <v>5</v>
      </c>
      <c r="J9" s="1">
        <v>14</v>
      </c>
      <c r="K9" s="1">
        <v>53</v>
      </c>
      <c r="L9" s="1">
        <v>86</v>
      </c>
      <c r="M9" s="1">
        <v>93</v>
      </c>
      <c r="O9" s="10">
        <v>4</v>
      </c>
      <c r="P9" s="10" t="s">
        <v>5</v>
      </c>
      <c r="Q9" s="1">
        <v>5</v>
      </c>
      <c r="R9" s="1">
        <v>34</v>
      </c>
      <c r="S9" s="1">
        <v>83</v>
      </c>
      <c r="T9" s="1">
        <v>94</v>
      </c>
    </row>
    <row r="10" spans="1:29" x14ac:dyDescent="0.4">
      <c r="A10" s="10">
        <v>5</v>
      </c>
      <c r="B10" s="10" t="s">
        <v>6</v>
      </c>
      <c r="C10" s="1">
        <v>7</v>
      </c>
      <c r="D10" s="1">
        <v>29</v>
      </c>
      <c r="E10" s="1">
        <v>63</v>
      </c>
      <c r="F10" s="1">
        <v>89</v>
      </c>
      <c r="H10" s="10">
        <v>5</v>
      </c>
      <c r="I10" s="10" t="s">
        <v>6</v>
      </c>
      <c r="J10" s="1">
        <v>6</v>
      </c>
      <c r="K10" s="1">
        <v>28</v>
      </c>
      <c r="L10" s="1">
        <v>66</v>
      </c>
      <c r="M10" s="1">
        <v>88</v>
      </c>
      <c r="O10" s="10">
        <v>5</v>
      </c>
      <c r="P10" s="10" t="s">
        <v>6</v>
      </c>
      <c r="Q10" s="1">
        <v>8</v>
      </c>
      <c r="R10" s="1">
        <v>33</v>
      </c>
      <c r="S10" s="1">
        <v>66</v>
      </c>
      <c r="T10" s="1">
        <v>88</v>
      </c>
    </row>
    <row r="11" spans="1:29" x14ac:dyDescent="0.4">
      <c r="A11" s="10">
        <v>6</v>
      </c>
      <c r="B11" s="10" t="s">
        <v>7</v>
      </c>
      <c r="C11" s="1">
        <v>3</v>
      </c>
      <c r="D11" s="3">
        <v>52</v>
      </c>
      <c r="E11" s="1">
        <v>42</v>
      </c>
      <c r="F11" s="1">
        <v>69</v>
      </c>
      <c r="H11" s="10">
        <v>6</v>
      </c>
      <c r="I11" s="10" t="s">
        <v>7</v>
      </c>
      <c r="J11" s="3">
        <v>6</v>
      </c>
      <c r="K11" s="1">
        <v>31</v>
      </c>
      <c r="L11" s="1">
        <v>52</v>
      </c>
      <c r="M11" s="1">
        <v>77</v>
      </c>
      <c r="O11" s="10">
        <v>6</v>
      </c>
      <c r="P11" s="10" t="s">
        <v>7</v>
      </c>
      <c r="Q11" s="1">
        <v>7</v>
      </c>
      <c r="R11" s="1">
        <v>19</v>
      </c>
      <c r="S11" s="1">
        <v>52</v>
      </c>
      <c r="T11" s="1">
        <v>77</v>
      </c>
    </row>
    <row r="12" spans="1:29" x14ac:dyDescent="0.4">
      <c r="A12" s="10">
        <v>13</v>
      </c>
      <c r="B12" s="10" t="s">
        <v>14</v>
      </c>
      <c r="C12" s="1">
        <v>8</v>
      </c>
      <c r="D12" s="1">
        <v>22</v>
      </c>
      <c r="E12" s="1">
        <v>55</v>
      </c>
      <c r="F12" s="1">
        <v>82</v>
      </c>
      <c r="H12" s="10">
        <v>13</v>
      </c>
      <c r="I12" s="10" t="s">
        <v>14</v>
      </c>
      <c r="J12" s="1">
        <v>7</v>
      </c>
      <c r="K12" s="1">
        <v>27</v>
      </c>
      <c r="L12" s="1">
        <v>65</v>
      </c>
      <c r="M12" s="1">
        <v>84</v>
      </c>
      <c r="O12" s="10">
        <v>13</v>
      </c>
      <c r="P12" s="10" t="s">
        <v>14</v>
      </c>
      <c r="Q12" s="4">
        <f>AVERAGE(C12,J12)</f>
        <v>7.5</v>
      </c>
      <c r="R12" s="1">
        <v>28</v>
      </c>
      <c r="S12" s="1">
        <v>52</v>
      </c>
      <c r="T12" s="1">
        <v>79</v>
      </c>
    </row>
    <row r="13" spans="1:29" x14ac:dyDescent="0.4">
      <c r="A13" s="10">
        <v>14</v>
      </c>
      <c r="B13" s="10" t="s">
        <v>15</v>
      </c>
      <c r="C13" s="1">
        <v>10</v>
      </c>
      <c r="D13" s="1">
        <v>36</v>
      </c>
      <c r="E13" s="1">
        <v>83</v>
      </c>
      <c r="F13" s="1">
        <v>91</v>
      </c>
      <c r="H13" s="10">
        <v>14</v>
      </c>
      <c r="I13" s="10" t="s">
        <v>15</v>
      </c>
      <c r="J13" s="1">
        <v>8</v>
      </c>
      <c r="K13" s="1">
        <v>36</v>
      </c>
      <c r="L13" s="1">
        <v>72</v>
      </c>
      <c r="M13" s="1">
        <v>91</v>
      </c>
      <c r="O13" s="10">
        <v>14</v>
      </c>
      <c r="P13" s="10" t="s">
        <v>15</v>
      </c>
      <c r="Q13" s="1">
        <v>26</v>
      </c>
      <c r="R13" s="1">
        <v>26</v>
      </c>
      <c r="S13" s="1">
        <v>71</v>
      </c>
      <c r="T13" s="1">
        <v>84</v>
      </c>
    </row>
    <row r="14" spans="1:29" x14ac:dyDescent="0.4">
      <c r="A14" s="10">
        <v>15</v>
      </c>
      <c r="B14" s="10" t="s">
        <v>16</v>
      </c>
      <c r="C14" s="1">
        <v>12</v>
      </c>
      <c r="D14" s="1">
        <v>37</v>
      </c>
      <c r="E14" s="1">
        <v>78</v>
      </c>
      <c r="F14" s="1">
        <v>94</v>
      </c>
      <c r="H14" s="10">
        <v>15</v>
      </c>
      <c r="I14" s="10" t="s">
        <v>16</v>
      </c>
      <c r="J14" s="1">
        <v>27</v>
      </c>
      <c r="K14" s="1">
        <v>27</v>
      </c>
      <c r="L14" s="1">
        <v>82</v>
      </c>
      <c r="M14" s="1">
        <v>91</v>
      </c>
      <c r="O14" s="10">
        <v>15</v>
      </c>
      <c r="P14" s="10" t="s">
        <v>16</v>
      </c>
      <c r="Q14" s="1">
        <v>31</v>
      </c>
      <c r="R14" s="1">
        <v>35</v>
      </c>
      <c r="S14" s="1">
        <v>76</v>
      </c>
      <c r="T14" s="1">
        <v>91</v>
      </c>
    </row>
    <row r="15" spans="1:29" x14ac:dyDescent="0.4">
      <c r="A15" s="10">
        <v>16</v>
      </c>
      <c r="B15" s="10" t="s">
        <v>17</v>
      </c>
      <c r="C15" s="1">
        <v>22</v>
      </c>
      <c r="D15" s="1">
        <v>50</v>
      </c>
      <c r="E15" s="1">
        <v>88</v>
      </c>
      <c r="F15" s="1">
        <v>90</v>
      </c>
      <c r="H15" s="10">
        <v>16</v>
      </c>
      <c r="I15" s="10" t="s">
        <v>17</v>
      </c>
      <c r="J15" s="1">
        <v>14</v>
      </c>
      <c r="K15" s="1">
        <v>47</v>
      </c>
      <c r="L15" s="1">
        <v>78</v>
      </c>
      <c r="M15" s="1">
        <v>91</v>
      </c>
      <c r="O15" s="10">
        <v>16</v>
      </c>
      <c r="P15" s="10" t="s">
        <v>17</v>
      </c>
      <c r="Q15" s="1">
        <v>33</v>
      </c>
      <c r="R15" s="1">
        <v>42</v>
      </c>
      <c r="S15" s="1">
        <v>79</v>
      </c>
      <c r="T15" s="1">
        <v>84</v>
      </c>
    </row>
    <row r="16" spans="1:29" x14ac:dyDescent="0.4">
      <c r="A16" s="10">
        <v>17</v>
      </c>
      <c r="B16" s="10" t="s">
        <v>18</v>
      </c>
      <c r="C16" s="1">
        <v>9</v>
      </c>
      <c r="D16" s="1">
        <v>35</v>
      </c>
      <c r="E16" s="1">
        <v>77</v>
      </c>
      <c r="F16" s="1">
        <v>81</v>
      </c>
      <c r="H16" s="10">
        <v>17</v>
      </c>
      <c r="I16" s="10" t="s">
        <v>18</v>
      </c>
      <c r="J16" s="1">
        <v>9</v>
      </c>
      <c r="K16" s="1">
        <v>37</v>
      </c>
      <c r="L16" s="1">
        <v>74</v>
      </c>
      <c r="M16" s="1">
        <v>84</v>
      </c>
      <c r="O16" s="10">
        <v>17</v>
      </c>
      <c r="P16" s="10" t="s">
        <v>18</v>
      </c>
      <c r="Q16" s="1">
        <v>8</v>
      </c>
      <c r="R16" s="1">
        <v>36</v>
      </c>
      <c r="S16" s="1">
        <v>73</v>
      </c>
      <c r="T16" s="1">
        <v>85</v>
      </c>
    </row>
    <row r="17" spans="1:29" x14ac:dyDescent="0.4">
      <c r="A17" s="10">
        <v>18</v>
      </c>
      <c r="B17" s="10" t="s">
        <v>19</v>
      </c>
      <c r="C17" s="1">
        <v>11</v>
      </c>
      <c r="D17" s="1">
        <v>34</v>
      </c>
      <c r="E17" s="1">
        <v>78</v>
      </c>
      <c r="F17" s="1">
        <v>88</v>
      </c>
      <c r="H17" s="10">
        <v>18</v>
      </c>
      <c r="I17" s="10" t="s">
        <v>19</v>
      </c>
      <c r="J17" s="1">
        <v>9</v>
      </c>
      <c r="K17" s="1">
        <v>32</v>
      </c>
      <c r="L17" s="1">
        <v>73</v>
      </c>
      <c r="M17" s="1">
        <v>88</v>
      </c>
      <c r="O17" s="10">
        <v>18</v>
      </c>
      <c r="P17" s="10" t="s">
        <v>19</v>
      </c>
      <c r="Q17" s="1">
        <v>9</v>
      </c>
      <c r="R17" s="1">
        <v>33</v>
      </c>
      <c r="S17" s="1">
        <v>74</v>
      </c>
      <c r="T17" s="1">
        <v>89</v>
      </c>
    </row>
    <row r="18" spans="1:29" x14ac:dyDescent="0.4">
      <c r="A18" s="10">
        <v>7</v>
      </c>
      <c r="B18" s="10" t="s">
        <v>8</v>
      </c>
      <c r="C18" s="1">
        <v>22</v>
      </c>
      <c r="D18" s="1">
        <v>55</v>
      </c>
      <c r="E18" s="1">
        <v>84</v>
      </c>
      <c r="F18" s="1">
        <v>93</v>
      </c>
      <c r="H18" s="10">
        <v>7</v>
      </c>
      <c r="I18" s="10" t="s">
        <v>8</v>
      </c>
      <c r="J18" s="1">
        <v>26</v>
      </c>
      <c r="K18" s="1">
        <v>80</v>
      </c>
      <c r="L18" s="1">
        <v>94</v>
      </c>
      <c r="M18" s="1">
        <v>93</v>
      </c>
      <c r="O18" s="10">
        <v>7</v>
      </c>
      <c r="P18" s="10" t="s">
        <v>8</v>
      </c>
      <c r="Q18" s="1">
        <v>20</v>
      </c>
      <c r="R18" s="1">
        <v>71</v>
      </c>
      <c r="S18" s="1">
        <v>92</v>
      </c>
      <c r="T18" s="1">
        <v>94</v>
      </c>
      <c r="V18" s="5" t="s">
        <v>28</v>
      </c>
    </row>
    <row r="19" spans="1:29" x14ac:dyDescent="0.4">
      <c r="A19" s="10">
        <v>8</v>
      </c>
      <c r="B19" s="10" t="s">
        <v>9</v>
      </c>
      <c r="C19" s="1">
        <v>22</v>
      </c>
      <c r="D19" s="1">
        <v>52</v>
      </c>
      <c r="E19" s="1">
        <v>94</v>
      </c>
      <c r="F19" s="1">
        <v>89</v>
      </c>
      <c r="H19" s="10">
        <v>8</v>
      </c>
      <c r="I19" s="10" t="s">
        <v>9</v>
      </c>
      <c r="J19" s="1">
        <v>35</v>
      </c>
      <c r="K19" s="1">
        <v>61</v>
      </c>
      <c r="L19" s="1">
        <v>94</v>
      </c>
      <c r="M19" s="1">
        <v>92</v>
      </c>
      <c r="O19" s="10">
        <v>8</v>
      </c>
      <c r="P19" s="10" t="s">
        <v>9</v>
      </c>
      <c r="Q19" s="1">
        <v>11</v>
      </c>
      <c r="R19" s="1">
        <v>35</v>
      </c>
      <c r="S19" s="1">
        <v>85</v>
      </c>
      <c r="T19" s="1">
        <v>92</v>
      </c>
    </row>
    <row r="20" spans="1:29" x14ac:dyDescent="0.4">
      <c r="A20" s="10">
        <v>9</v>
      </c>
      <c r="B20" s="10" t="s">
        <v>10</v>
      </c>
      <c r="C20" s="1">
        <v>28</v>
      </c>
      <c r="D20" s="1">
        <v>25</v>
      </c>
      <c r="E20" s="1">
        <v>63</v>
      </c>
      <c r="F20" s="1">
        <v>83</v>
      </c>
      <c r="H20" s="10">
        <v>9</v>
      </c>
      <c r="I20" s="10" t="s">
        <v>10</v>
      </c>
      <c r="J20" s="1">
        <v>7</v>
      </c>
      <c r="K20" s="1">
        <v>33</v>
      </c>
      <c r="L20" s="1">
        <v>53</v>
      </c>
      <c r="M20" s="1">
        <v>78</v>
      </c>
      <c r="O20" s="10">
        <v>9</v>
      </c>
      <c r="P20" s="10" t="s">
        <v>10</v>
      </c>
      <c r="Q20" s="1">
        <v>17</v>
      </c>
      <c r="R20" s="1">
        <v>40</v>
      </c>
      <c r="S20" s="1">
        <v>79</v>
      </c>
      <c r="T20" s="1">
        <v>92</v>
      </c>
    </row>
    <row r="21" spans="1:29" x14ac:dyDescent="0.4">
      <c r="A21" s="10">
        <v>10</v>
      </c>
      <c r="B21" s="10" t="s">
        <v>11</v>
      </c>
      <c r="C21" s="1">
        <v>14</v>
      </c>
      <c r="D21" s="1">
        <v>59</v>
      </c>
      <c r="E21" s="1">
        <v>91</v>
      </c>
      <c r="F21" s="1">
        <v>92</v>
      </c>
      <c r="H21" s="10">
        <v>10</v>
      </c>
      <c r="I21" s="10" t="s">
        <v>11</v>
      </c>
      <c r="J21" s="1">
        <v>22</v>
      </c>
      <c r="K21" s="1">
        <v>70</v>
      </c>
      <c r="L21" s="1">
        <v>93</v>
      </c>
      <c r="M21" s="1">
        <v>93</v>
      </c>
      <c r="O21" s="10">
        <v>10</v>
      </c>
      <c r="P21" s="10" t="s">
        <v>11</v>
      </c>
      <c r="Q21" s="1">
        <v>19</v>
      </c>
      <c r="R21" s="1">
        <v>58</v>
      </c>
      <c r="S21" s="1">
        <v>89</v>
      </c>
      <c r="T21" s="1">
        <v>94</v>
      </c>
    </row>
    <row r="22" spans="1:29" x14ac:dyDescent="0.4">
      <c r="A22" s="10">
        <v>11</v>
      </c>
      <c r="B22" s="10" t="s">
        <v>12</v>
      </c>
      <c r="C22" s="1">
        <v>28</v>
      </c>
      <c r="D22" s="1">
        <v>51</v>
      </c>
      <c r="E22" s="1">
        <v>85</v>
      </c>
      <c r="F22" s="1">
        <v>89</v>
      </c>
      <c r="H22" s="10">
        <v>11</v>
      </c>
      <c r="I22" s="10" t="s">
        <v>12</v>
      </c>
      <c r="J22" s="1">
        <v>9</v>
      </c>
      <c r="K22" s="1">
        <v>39</v>
      </c>
      <c r="L22" s="1">
        <v>82</v>
      </c>
      <c r="M22" s="1">
        <v>90</v>
      </c>
      <c r="O22" s="10">
        <v>11</v>
      </c>
      <c r="P22" s="10" t="s">
        <v>12</v>
      </c>
      <c r="Q22" s="1">
        <v>17</v>
      </c>
      <c r="R22" s="1">
        <v>64</v>
      </c>
      <c r="S22" s="1">
        <v>89</v>
      </c>
      <c r="T22" s="1">
        <v>92</v>
      </c>
    </row>
    <row r="23" spans="1:29" x14ac:dyDescent="0.4">
      <c r="A23" s="10">
        <v>12</v>
      </c>
      <c r="B23" s="10" t="s">
        <v>13</v>
      </c>
      <c r="C23" s="1">
        <v>19</v>
      </c>
      <c r="D23" s="1">
        <v>23</v>
      </c>
      <c r="E23" s="1">
        <v>55</v>
      </c>
      <c r="F23" s="1">
        <v>83</v>
      </c>
      <c r="H23" s="10">
        <v>12</v>
      </c>
      <c r="I23" s="10" t="s">
        <v>13</v>
      </c>
      <c r="J23" s="1">
        <v>9</v>
      </c>
      <c r="K23" s="1">
        <v>20</v>
      </c>
      <c r="L23" s="1">
        <v>62</v>
      </c>
      <c r="M23" s="1">
        <v>90</v>
      </c>
      <c r="O23" s="10">
        <v>12</v>
      </c>
      <c r="P23" s="10" t="s">
        <v>13</v>
      </c>
      <c r="Q23" s="1">
        <v>12</v>
      </c>
      <c r="R23" s="1">
        <v>26</v>
      </c>
      <c r="S23" s="1">
        <v>35</v>
      </c>
      <c r="T23" s="1">
        <v>87</v>
      </c>
    </row>
    <row r="24" spans="1:29" x14ac:dyDescent="0.4">
      <c r="A24" s="10">
        <v>19</v>
      </c>
      <c r="B24" s="10" t="s">
        <v>20</v>
      </c>
      <c r="C24" s="1">
        <v>13</v>
      </c>
      <c r="D24" s="1">
        <v>48</v>
      </c>
      <c r="E24" s="1">
        <v>83</v>
      </c>
      <c r="F24" s="1">
        <v>92</v>
      </c>
      <c r="H24" s="10">
        <v>19</v>
      </c>
      <c r="I24" s="10" t="s">
        <v>20</v>
      </c>
      <c r="J24" s="1">
        <v>13</v>
      </c>
      <c r="K24" s="1">
        <v>33</v>
      </c>
      <c r="L24" s="1">
        <v>74</v>
      </c>
      <c r="M24" s="1">
        <v>91</v>
      </c>
      <c r="O24" s="10">
        <v>19</v>
      </c>
      <c r="P24" s="10" t="s">
        <v>20</v>
      </c>
      <c r="Q24" s="1">
        <v>26</v>
      </c>
      <c r="R24" s="1">
        <v>52</v>
      </c>
      <c r="S24" s="1">
        <v>94</v>
      </c>
      <c r="T24" s="1">
        <v>95</v>
      </c>
    </row>
    <row r="25" spans="1:29" x14ac:dyDescent="0.4">
      <c r="A25" s="10">
        <v>20</v>
      </c>
      <c r="B25" s="10" t="s">
        <v>21</v>
      </c>
      <c r="C25" s="1">
        <v>32</v>
      </c>
      <c r="D25" s="1">
        <v>60</v>
      </c>
      <c r="E25" s="1">
        <v>89</v>
      </c>
      <c r="F25" s="1">
        <v>94</v>
      </c>
      <c r="H25" s="10">
        <v>20</v>
      </c>
      <c r="I25" s="10" t="s">
        <v>21</v>
      </c>
      <c r="J25" s="1">
        <v>23</v>
      </c>
      <c r="K25" s="1">
        <v>62</v>
      </c>
      <c r="L25" s="1">
        <v>91</v>
      </c>
      <c r="M25" s="1">
        <v>92</v>
      </c>
      <c r="O25" s="10">
        <v>20</v>
      </c>
      <c r="P25" s="10" t="s">
        <v>21</v>
      </c>
      <c r="Q25" s="4">
        <f>AVERAGE(C25,J25)</f>
        <v>27.5</v>
      </c>
      <c r="R25" s="1">
        <v>36</v>
      </c>
      <c r="S25" s="1">
        <v>71</v>
      </c>
      <c r="T25" s="1">
        <v>93</v>
      </c>
    </row>
    <row r="26" spans="1:29" x14ac:dyDescent="0.4">
      <c r="A26" s="10">
        <v>21</v>
      </c>
      <c r="B26" s="10" t="s">
        <v>22</v>
      </c>
      <c r="C26" s="1">
        <v>18</v>
      </c>
      <c r="D26" s="1">
        <v>46</v>
      </c>
      <c r="E26" s="1">
        <v>83</v>
      </c>
      <c r="F26" s="1">
        <v>90</v>
      </c>
      <c r="H26" s="10">
        <v>21</v>
      </c>
      <c r="I26" s="10" t="s">
        <v>22</v>
      </c>
      <c r="J26" s="1">
        <v>26</v>
      </c>
      <c r="K26" s="1">
        <v>54</v>
      </c>
      <c r="L26" s="1">
        <v>84</v>
      </c>
      <c r="M26" s="1">
        <v>91</v>
      </c>
      <c r="O26" s="10">
        <v>21</v>
      </c>
      <c r="P26" s="10" t="s">
        <v>22</v>
      </c>
      <c r="Q26" s="1">
        <v>14</v>
      </c>
      <c r="R26" s="1">
        <v>36</v>
      </c>
      <c r="S26" s="1">
        <v>82</v>
      </c>
      <c r="T26" s="1">
        <v>92</v>
      </c>
    </row>
    <row r="27" spans="1:29" x14ac:dyDescent="0.4">
      <c r="A27" s="10">
        <v>22</v>
      </c>
      <c r="B27" s="10" t="s">
        <v>23</v>
      </c>
      <c r="C27" s="1">
        <v>15</v>
      </c>
      <c r="D27" s="1">
        <v>43</v>
      </c>
      <c r="E27" s="1">
        <v>80</v>
      </c>
      <c r="F27" s="1">
        <v>89</v>
      </c>
      <c r="H27" s="10">
        <v>22</v>
      </c>
      <c r="I27" s="10" t="s">
        <v>23</v>
      </c>
      <c r="J27" s="1">
        <v>30</v>
      </c>
      <c r="K27" s="1">
        <v>61</v>
      </c>
      <c r="L27" s="1">
        <v>89</v>
      </c>
      <c r="M27" s="1">
        <v>92</v>
      </c>
      <c r="O27" s="10">
        <v>22</v>
      </c>
      <c r="P27" s="10" t="s">
        <v>23</v>
      </c>
      <c r="Q27" s="1">
        <v>36</v>
      </c>
      <c r="R27" s="1">
        <v>62</v>
      </c>
      <c r="S27" s="1">
        <v>93</v>
      </c>
      <c r="T27" s="1">
        <v>92</v>
      </c>
    </row>
    <row r="28" spans="1:29" x14ac:dyDescent="0.4">
      <c r="A28" s="10">
        <v>23</v>
      </c>
      <c r="B28" s="10" t="s">
        <v>24</v>
      </c>
      <c r="C28" s="1">
        <v>12</v>
      </c>
      <c r="D28" s="1">
        <v>57</v>
      </c>
      <c r="E28" s="1">
        <v>87</v>
      </c>
      <c r="F28" s="1">
        <v>92</v>
      </c>
      <c r="H28" s="10">
        <v>23</v>
      </c>
      <c r="I28" s="10" t="s">
        <v>24</v>
      </c>
      <c r="J28" s="1">
        <v>17</v>
      </c>
      <c r="K28" s="1">
        <v>53</v>
      </c>
      <c r="L28" s="1">
        <v>81</v>
      </c>
      <c r="M28" s="1">
        <v>91</v>
      </c>
      <c r="O28" s="10">
        <v>23</v>
      </c>
      <c r="P28" s="10" t="s">
        <v>24</v>
      </c>
      <c r="Q28" s="1">
        <v>41</v>
      </c>
      <c r="R28" s="1">
        <v>53</v>
      </c>
      <c r="S28" s="1">
        <v>92</v>
      </c>
      <c r="T28" s="1">
        <v>93</v>
      </c>
    </row>
    <row r="29" spans="1:29" x14ac:dyDescent="0.4">
      <c r="A29" s="10">
        <v>24</v>
      </c>
      <c r="B29" s="10" t="s">
        <v>25</v>
      </c>
      <c r="C29" s="1">
        <v>8</v>
      </c>
      <c r="D29" s="1">
        <v>30</v>
      </c>
      <c r="E29" s="1">
        <v>72</v>
      </c>
      <c r="F29" s="1">
        <v>92</v>
      </c>
      <c r="H29" s="10">
        <v>24</v>
      </c>
      <c r="I29" s="10" t="s">
        <v>25</v>
      </c>
      <c r="J29" s="1">
        <v>13</v>
      </c>
      <c r="K29" s="1">
        <v>30</v>
      </c>
      <c r="L29" s="1">
        <v>79</v>
      </c>
      <c r="M29" s="1">
        <v>91</v>
      </c>
      <c r="O29" s="10">
        <v>24</v>
      </c>
      <c r="P29" s="10" t="s">
        <v>25</v>
      </c>
      <c r="Q29" s="1">
        <v>19</v>
      </c>
      <c r="R29" s="1">
        <v>52</v>
      </c>
      <c r="S29" s="1">
        <v>90</v>
      </c>
      <c r="T29" s="1">
        <v>94</v>
      </c>
    </row>
    <row r="31" spans="1:29" x14ac:dyDescent="0.4">
      <c r="A31" s="2" t="s">
        <v>49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3" spans="1:20" x14ac:dyDescent="0.4">
      <c r="A33" s="8"/>
      <c r="B33" s="8"/>
      <c r="C33" s="15" t="s">
        <v>0</v>
      </c>
      <c r="D33" s="15"/>
      <c r="E33" s="15"/>
      <c r="F33" s="15"/>
      <c r="H33" s="8"/>
      <c r="I33" s="8"/>
      <c r="J33" s="15" t="s">
        <v>1</v>
      </c>
      <c r="K33" s="15"/>
      <c r="L33" s="15"/>
      <c r="M33" s="15"/>
      <c r="O33" s="8"/>
      <c r="P33" s="8"/>
      <c r="Q33" s="15" t="s">
        <v>26</v>
      </c>
      <c r="R33" s="15"/>
      <c r="S33" s="15"/>
      <c r="T33" s="15"/>
    </row>
    <row r="34" spans="1:20" x14ac:dyDescent="0.4">
      <c r="A34" s="8"/>
      <c r="B34" s="8"/>
      <c r="C34" s="11">
        <v>42802</v>
      </c>
      <c r="D34" s="11">
        <v>42804</v>
      </c>
      <c r="E34" s="11">
        <v>42806</v>
      </c>
      <c r="F34" s="11">
        <v>42808</v>
      </c>
      <c r="H34" s="8"/>
      <c r="I34" s="8"/>
      <c r="J34" s="11">
        <v>42802</v>
      </c>
      <c r="K34" s="11">
        <v>42804</v>
      </c>
      <c r="L34" s="11">
        <v>42806</v>
      </c>
      <c r="M34" s="11">
        <v>42808</v>
      </c>
      <c r="O34" s="8"/>
      <c r="P34" s="8"/>
      <c r="Q34" s="11">
        <v>42802</v>
      </c>
      <c r="R34" s="11">
        <v>42804</v>
      </c>
      <c r="S34" s="11">
        <v>42806</v>
      </c>
      <c r="T34" s="11">
        <v>42808</v>
      </c>
    </row>
    <row r="35" spans="1:20" x14ac:dyDescent="0.4">
      <c r="A35" s="10">
        <v>1</v>
      </c>
      <c r="B35" s="10" t="s">
        <v>2</v>
      </c>
      <c r="C35" s="6">
        <f t="shared" ref="C35:C58" si="0">C6/C6</f>
        <v>1</v>
      </c>
      <c r="D35" s="6">
        <f t="shared" ref="D35:D58" si="1">D6/C6</f>
        <v>4.0555555555555554</v>
      </c>
      <c r="E35" s="6">
        <f t="shared" ref="E35:E58" si="2">E6/C6</f>
        <v>5.2777777777777777</v>
      </c>
      <c r="F35" s="6">
        <f t="shared" ref="F35:F58" si="3">F6/C6</f>
        <v>4.8888888888888893</v>
      </c>
      <c r="H35" s="10">
        <v>1</v>
      </c>
      <c r="I35" s="10" t="s">
        <v>2</v>
      </c>
      <c r="J35" s="6">
        <f t="shared" ref="J35:J58" si="4">J6/J6</f>
        <v>1</v>
      </c>
      <c r="K35" s="6">
        <f t="shared" ref="K35:K58" si="5">K6/J6</f>
        <v>3.5</v>
      </c>
      <c r="L35" s="6">
        <f t="shared" ref="L35:L58" si="6">L6/J6</f>
        <v>5.2222222222222223</v>
      </c>
      <c r="M35" s="6">
        <f t="shared" ref="M35:M58" si="7">M6/J6</f>
        <v>5.1111111111111107</v>
      </c>
      <c r="O35" s="10">
        <v>1</v>
      </c>
      <c r="P35" s="10" t="s">
        <v>2</v>
      </c>
      <c r="Q35" s="6">
        <f t="shared" ref="Q35:Q58" si="8">Q6/Q6</f>
        <v>1</v>
      </c>
      <c r="R35" s="6">
        <f t="shared" ref="R35:R58" si="9">R6/Q6</f>
        <v>6.2</v>
      </c>
      <c r="S35" s="6">
        <f t="shared" ref="S35:S58" si="10">S6/Q6</f>
        <v>14.4</v>
      </c>
      <c r="T35" s="6">
        <f t="shared" ref="T35:T58" si="11">T6/Q6</f>
        <v>18.600000000000001</v>
      </c>
    </row>
    <row r="36" spans="1:20" x14ac:dyDescent="0.4">
      <c r="A36" s="10">
        <v>2</v>
      </c>
      <c r="B36" s="10" t="s">
        <v>3</v>
      </c>
      <c r="C36" s="6">
        <f t="shared" si="0"/>
        <v>1</v>
      </c>
      <c r="D36" s="6">
        <f t="shared" si="1"/>
        <v>2.875</v>
      </c>
      <c r="E36" s="6">
        <f t="shared" si="2"/>
        <v>5.1875</v>
      </c>
      <c r="F36" s="6">
        <f t="shared" si="3"/>
        <v>5.5625</v>
      </c>
      <c r="H36" s="10">
        <v>2</v>
      </c>
      <c r="I36" s="10" t="s">
        <v>3</v>
      </c>
      <c r="J36" s="6">
        <f t="shared" si="4"/>
        <v>1</v>
      </c>
      <c r="K36" s="6">
        <f t="shared" si="5"/>
        <v>3.6666666666666665</v>
      </c>
      <c r="L36" s="6">
        <f t="shared" si="6"/>
        <v>5.4</v>
      </c>
      <c r="M36" s="6">
        <f t="shared" si="7"/>
        <v>5.9333333333333336</v>
      </c>
      <c r="O36" s="10">
        <v>2</v>
      </c>
      <c r="P36" s="10" t="s">
        <v>3</v>
      </c>
      <c r="Q36" s="6">
        <f t="shared" si="8"/>
        <v>1</v>
      </c>
      <c r="R36" s="6">
        <f t="shared" si="9"/>
        <v>5.125</v>
      </c>
      <c r="S36" s="6">
        <f t="shared" si="10"/>
        <v>9.75</v>
      </c>
      <c r="T36" s="6">
        <f t="shared" si="11"/>
        <v>11.25</v>
      </c>
    </row>
    <row r="37" spans="1:20" x14ac:dyDescent="0.4">
      <c r="A37" s="10">
        <v>3</v>
      </c>
      <c r="B37" s="10" t="s">
        <v>4</v>
      </c>
      <c r="C37" s="6">
        <f t="shared" si="0"/>
        <v>1</v>
      </c>
      <c r="D37" s="6">
        <f t="shared" si="1"/>
        <v>3.8888888888888888</v>
      </c>
      <c r="E37" s="6">
        <f t="shared" si="2"/>
        <v>8.3333333333333339</v>
      </c>
      <c r="F37" s="6">
        <f t="shared" si="3"/>
        <v>9.6666666666666661</v>
      </c>
      <c r="H37" s="10">
        <v>3</v>
      </c>
      <c r="I37" s="10" t="s">
        <v>4</v>
      </c>
      <c r="J37" s="6">
        <f t="shared" si="4"/>
        <v>1</v>
      </c>
      <c r="K37" s="6">
        <f t="shared" si="5"/>
        <v>4.666666666666667</v>
      </c>
      <c r="L37" s="6">
        <f t="shared" si="6"/>
        <v>10</v>
      </c>
      <c r="M37" s="6">
        <f t="shared" si="7"/>
        <v>13.166666666666666</v>
      </c>
      <c r="O37" s="10">
        <v>3</v>
      </c>
      <c r="P37" s="10" t="s">
        <v>4</v>
      </c>
      <c r="Q37" s="6">
        <f t="shared" si="8"/>
        <v>1</v>
      </c>
      <c r="R37" s="6">
        <f t="shared" si="9"/>
        <v>7.2</v>
      </c>
      <c r="S37" s="6">
        <f t="shared" si="10"/>
        <v>11.8</v>
      </c>
      <c r="T37" s="6">
        <f t="shared" si="11"/>
        <v>15.6</v>
      </c>
    </row>
    <row r="38" spans="1:20" x14ac:dyDescent="0.4">
      <c r="A38" s="10">
        <v>4</v>
      </c>
      <c r="B38" s="10" t="s">
        <v>5</v>
      </c>
      <c r="C38" s="6">
        <f t="shared" si="0"/>
        <v>1</v>
      </c>
      <c r="D38" s="6">
        <f t="shared" si="1"/>
        <v>7.4</v>
      </c>
      <c r="E38" s="6">
        <f t="shared" si="2"/>
        <v>16.8</v>
      </c>
      <c r="F38" s="6">
        <f t="shared" si="3"/>
        <v>18.399999999999999</v>
      </c>
      <c r="H38" s="10">
        <v>4</v>
      </c>
      <c r="I38" s="10" t="s">
        <v>5</v>
      </c>
      <c r="J38" s="6">
        <f t="shared" si="4"/>
        <v>1</v>
      </c>
      <c r="K38" s="6">
        <f t="shared" si="5"/>
        <v>3.7857142857142856</v>
      </c>
      <c r="L38" s="6">
        <f t="shared" si="6"/>
        <v>6.1428571428571432</v>
      </c>
      <c r="M38" s="6">
        <f t="shared" si="7"/>
        <v>6.6428571428571432</v>
      </c>
      <c r="O38" s="10">
        <v>4</v>
      </c>
      <c r="P38" s="10" t="s">
        <v>5</v>
      </c>
      <c r="Q38" s="6">
        <f t="shared" si="8"/>
        <v>1</v>
      </c>
      <c r="R38" s="6">
        <f t="shared" si="9"/>
        <v>6.8</v>
      </c>
      <c r="S38" s="6">
        <f t="shared" si="10"/>
        <v>16.600000000000001</v>
      </c>
      <c r="T38" s="6">
        <f t="shared" si="11"/>
        <v>18.8</v>
      </c>
    </row>
    <row r="39" spans="1:20" x14ac:dyDescent="0.4">
      <c r="A39" s="10">
        <v>5</v>
      </c>
      <c r="B39" s="10" t="s">
        <v>6</v>
      </c>
      <c r="C39" s="6">
        <f t="shared" si="0"/>
        <v>1</v>
      </c>
      <c r="D39" s="6">
        <f t="shared" si="1"/>
        <v>4.1428571428571432</v>
      </c>
      <c r="E39" s="6">
        <f t="shared" si="2"/>
        <v>9</v>
      </c>
      <c r="F39" s="6">
        <f t="shared" si="3"/>
        <v>12.714285714285714</v>
      </c>
      <c r="H39" s="10">
        <v>5</v>
      </c>
      <c r="I39" s="10" t="s">
        <v>6</v>
      </c>
      <c r="J39" s="6">
        <f t="shared" si="4"/>
        <v>1</v>
      </c>
      <c r="K39" s="6">
        <f t="shared" si="5"/>
        <v>4.666666666666667</v>
      </c>
      <c r="L39" s="6">
        <f t="shared" si="6"/>
        <v>11</v>
      </c>
      <c r="M39" s="6">
        <f t="shared" si="7"/>
        <v>14.666666666666666</v>
      </c>
      <c r="O39" s="10">
        <v>5</v>
      </c>
      <c r="P39" s="10" t="s">
        <v>6</v>
      </c>
      <c r="Q39" s="6">
        <f t="shared" si="8"/>
        <v>1</v>
      </c>
      <c r="R39" s="6">
        <f t="shared" si="9"/>
        <v>4.125</v>
      </c>
      <c r="S39" s="6">
        <f t="shared" si="10"/>
        <v>8.25</v>
      </c>
      <c r="T39" s="6">
        <f t="shared" si="11"/>
        <v>11</v>
      </c>
    </row>
    <row r="40" spans="1:20" x14ac:dyDescent="0.4">
      <c r="A40" s="10">
        <v>6</v>
      </c>
      <c r="B40" s="10" t="s">
        <v>7</v>
      </c>
      <c r="C40" s="6">
        <f t="shared" si="0"/>
        <v>1</v>
      </c>
      <c r="D40" s="6">
        <f t="shared" si="1"/>
        <v>17.333333333333332</v>
      </c>
      <c r="E40" s="6">
        <f t="shared" si="2"/>
        <v>14</v>
      </c>
      <c r="F40" s="6">
        <f t="shared" si="3"/>
        <v>23</v>
      </c>
      <c r="H40" s="10">
        <v>6</v>
      </c>
      <c r="I40" s="10" t="s">
        <v>7</v>
      </c>
      <c r="J40" s="6">
        <f t="shared" si="4"/>
        <v>1</v>
      </c>
      <c r="K40" s="6">
        <f t="shared" si="5"/>
        <v>5.166666666666667</v>
      </c>
      <c r="L40" s="6">
        <f t="shared" si="6"/>
        <v>8.6666666666666661</v>
      </c>
      <c r="M40" s="6">
        <f t="shared" si="7"/>
        <v>12.833333333333334</v>
      </c>
      <c r="O40" s="10">
        <v>6</v>
      </c>
      <c r="P40" s="10" t="s">
        <v>7</v>
      </c>
      <c r="Q40" s="6">
        <f t="shared" si="8"/>
        <v>1</v>
      </c>
      <c r="R40" s="6">
        <f t="shared" si="9"/>
        <v>2.7142857142857144</v>
      </c>
      <c r="S40" s="6">
        <f t="shared" si="10"/>
        <v>7.4285714285714288</v>
      </c>
      <c r="T40" s="6">
        <f t="shared" si="11"/>
        <v>11</v>
      </c>
    </row>
    <row r="41" spans="1:20" x14ac:dyDescent="0.4">
      <c r="A41" s="10">
        <v>13</v>
      </c>
      <c r="B41" s="10" t="s">
        <v>14</v>
      </c>
      <c r="C41" s="6">
        <f t="shared" si="0"/>
        <v>1</v>
      </c>
      <c r="D41" s="6">
        <f t="shared" si="1"/>
        <v>2.75</v>
      </c>
      <c r="E41" s="6">
        <f t="shared" si="2"/>
        <v>6.875</v>
      </c>
      <c r="F41" s="6">
        <f t="shared" si="3"/>
        <v>10.25</v>
      </c>
      <c r="H41" s="10">
        <v>13</v>
      </c>
      <c r="I41" s="10" t="s">
        <v>14</v>
      </c>
      <c r="J41" s="6">
        <f t="shared" si="4"/>
        <v>1</v>
      </c>
      <c r="K41" s="6">
        <f t="shared" si="5"/>
        <v>3.8571428571428572</v>
      </c>
      <c r="L41" s="6">
        <f t="shared" si="6"/>
        <v>9.2857142857142865</v>
      </c>
      <c r="M41" s="6">
        <f t="shared" si="7"/>
        <v>12</v>
      </c>
      <c r="O41" s="10">
        <v>13</v>
      </c>
      <c r="P41" s="10" t="s">
        <v>14</v>
      </c>
      <c r="Q41" s="6">
        <f t="shared" si="8"/>
        <v>1</v>
      </c>
      <c r="R41" s="6">
        <f t="shared" si="9"/>
        <v>3.7333333333333334</v>
      </c>
      <c r="S41" s="6">
        <f t="shared" si="10"/>
        <v>6.9333333333333336</v>
      </c>
      <c r="T41" s="6">
        <f t="shared" si="11"/>
        <v>10.533333333333333</v>
      </c>
    </row>
    <row r="42" spans="1:20" x14ac:dyDescent="0.4">
      <c r="A42" s="10">
        <v>14</v>
      </c>
      <c r="B42" s="10" t="s">
        <v>15</v>
      </c>
      <c r="C42" s="6">
        <f t="shared" si="0"/>
        <v>1</v>
      </c>
      <c r="D42" s="6">
        <f t="shared" si="1"/>
        <v>3.6</v>
      </c>
      <c r="E42" s="6">
        <f t="shared" si="2"/>
        <v>8.3000000000000007</v>
      </c>
      <c r="F42" s="6">
        <f t="shared" si="3"/>
        <v>9.1</v>
      </c>
      <c r="H42" s="10">
        <v>14</v>
      </c>
      <c r="I42" s="10" t="s">
        <v>15</v>
      </c>
      <c r="J42" s="6">
        <f t="shared" si="4"/>
        <v>1</v>
      </c>
      <c r="K42" s="6">
        <f t="shared" si="5"/>
        <v>4.5</v>
      </c>
      <c r="L42" s="6">
        <f t="shared" si="6"/>
        <v>9</v>
      </c>
      <c r="M42" s="6">
        <f t="shared" si="7"/>
        <v>11.375</v>
      </c>
      <c r="O42" s="10">
        <v>14</v>
      </c>
      <c r="P42" s="10" t="s">
        <v>15</v>
      </c>
      <c r="Q42" s="6">
        <f t="shared" si="8"/>
        <v>1</v>
      </c>
      <c r="R42" s="6">
        <f t="shared" si="9"/>
        <v>1</v>
      </c>
      <c r="S42" s="6">
        <f t="shared" si="10"/>
        <v>2.7307692307692308</v>
      </c>
      <c r="T42" s="6">
        <f t="shared" si="11"/>
        <v>3.2307692307692308</v>
      </c>
    </row>
    <row r="43" spans="1:20" x14ac:dyDescent="0.4">
      <c r="A43" s="10">
        <v>15</v>
      </c>
      <c r="B43" s="10" t="s">
        <v>16</v>
      </c>
      <c r="C43" s="6">
        <f t="shared" si="0"/>
        <v>1</v>
      </c>
      <c r="D43" s="6">
        <f t="shared" si="1"/>
        <v>3.0833333333333335</v>
      </c>
      <c r="E43" s="6">
        <f t="shared" si="2"/>
        <v>6.5</v>
      </c>
      <c r="F43" s="6">
        <f t="shared" si="3"/>
        <v>7.833333333333333</v>
      </c>
      <c r="H43" s="10">
        <v>15</v>
      </c>
      <c r="I43" s="10" t="s">
        <v>16</v>
      </c>
      <c r="J43" s="6">
        <f t="shared" si="4"/>
        <v>1</v>
      </c>
      <c r="K43" s="6">
        <f t="shared" si="5"/>
        <v>1</v>
      </c>
      <c r="L43" s="6">
        <f t="shared" si="6"/>
        <v>3.0370370370370372</v>
      </c>
      <c r="M43" s="6">
        <f t="shared" si="7"/>
        <v>3.3703703703703702</v>
      </c>
      <c r="O43" s="10">
        <v>15</v>
      </c>
      <c r="P43" s="10" t="s">
        <v>16</v>
      </c>
      <c r="Q43" s="6">
        <f t="shared" si="8"/>
        <v>1</v>
      </c>
      <c r="R43" s="6">
        <f t="shared" si="9"/>
        <v>1.1290322580645162</v>
      </c>
      <c r="S43" s="6">
        <f t="shared" si="10"/>
        <v>2.4516129032258065</v>
      </c>
      <c r="T43" s="6">
        <f t="shared" si="11"/>
        <v>2.935483870967742</v>
      </c>
    </row>
    <row r="44" spans="1:20" x14ac:dyDescent="0.4">
      <c r="A44" s="10">
        <v>16</v>
      </c>
      <c r="B44" s="10" t="s">
        <v>17</v>
      </c>
      <c r="C44" s="6">
        <f t="shared" si="0"/>
        <v>1</v>
      </c>
      <c r="D44" s="6">
        <f t="shared" si="1"/>
        <v>2.2727272727272729</v>
      </c>
      <c r="E44" s="6">
        <f t="shared" si="2"/>
        <v>4</v>
      </c>
      <c r="F44" s="6">
        <f t="shared" si="3"/>
        <v>4.0909090909090908</v>
      </c>
      <c r="H44" s="10">
        <v>16</v>
      </c>
      <c r="I44" s="10" t="s">
        <v>17</v>
      </c>
      <c r="J44" s="6">
        <f t="shared" si="4"/>
        <v>1</v>
      </c>
      <c r="K44" s="6">
        <f t="shared" si="5"/>
        <v>3.3571428571428572</v>
      </c>
      <c r="L44" s="6">
        <f t="shared" si="6"/>
        <v>5.5714285714285712</v>
      </c>
      <c r="M44" s="6">
        <f t="shared" si="7"/>
        <v>6.5</v>
      </c>
      <c r="O44" s="10">
        <v>16</v>
      </c>
      <c r="P44" s="10" t="s">
        <v>17</v>
      </c>
      <c r="Q44" s="6">
        <f t="shared" si="8"/>
        <v>1</v>
      </c>
      <c r="R44" s="6">
        <f t="shared" si="9"/>
        <v>1.2727272727272727</v>
      </c>
      <c r="S44" s="6">
        <f t="shared" si="10"/>
        <v>2.393939393939394</v>
      </c>
      <c r="T44" s="6">
        <f t="shared" si="11"/>
        <v>2.5454545454545454</v>
      </c>
    </row>
    <row r="45" spans="1:20" x14ac:dyDescent="0.4">
      <c r="A45" s="10">
        <v>17</v>
      </c>
      <c r="B45" s="10" t="s">
        <v>18</v>
      </c>
      <c r="C45" s="6">
        <f t="shared" si="0"/>
        <v>1</v>
      </c>
      <c r="D45" s="6">
        <f t="shared" si="1"/>
        <v>3.8888888888888888</v>
      </c>
      <c r="E45" s="6">
        <f t="shared" si="2"/>
        <v>8.5555555555555554</v>
      </c>
      <c r="F45" s="6">
        <f t="shared" si="3"/>
        <v>9</v>
      </c>
      <c r="H45" s="10">
        <v>17</v>
      </c>
      <c r="I45" s="10" t="s">
        <v>18</v>
      </c>
      <c r="J45" s="6">
        <f t="shared" si="4"/>
        <v>1</v>
      </c>
      <c r="K45" s="6">
        <f t="shared" si="5"/>
        <v>4.1111111111111107</v>
      </c>
      <c r="L45" s="6">
        <f t="shared" si="6"/>
        <v>8.2222222222222214</v>
      </c>
      <c r="M45" s="6">
        <f t="shared" si="7"/>
        <v>9.3333333333333339</v>
      </c>
      <c r="O45" s="10">
        <v>17</v>
      </c>
      <c r="P45" s="10" t="s">
        <v>18</v>
      </c>
      <c r="Q45" s="6">
        <f t="shared" si="8"/>
        <v>1</v>
      </c>
      <c r="R45" s="6">
        <f t="shared" si="9"/>
        <v>4.5</v>
      </c>
      <c r="S45" s="6">
        <f t="shared" si="10"/>
        <v>9.125</v>
      </c>
      <c r="T45" s="6">
        <f t="shared" si="11"/>
        <v>10.625</v>
      </c>
    </row>
    <row r="46" spans="1:20" x14ac:dyDescent="0.4">
      <c r="A46" s="10">
        <v>18</v>
      </c>
      <c r="B46" s="10" t="s">
        <v>19</v>
      </c>
      <c r="C46" s="6">
        <f t="shared" si="0"/>
        <v>1</v>
      </c>
      <c r="D46" s="6">
        <f t="shared" si="1"/>
        <v>3.0909090909090908</v>
      </c>
      <c r="E46" s="6">
        <f t="shared" si="2"/>
        <v>7.0909090909090908</v>
      </c>
      <c r="F46" s="6">
        <f t="shared" si="3"/>
        <v>8</v>
      </c>
      <c r="H46" s="10">
        <v>18</v>
      </c>
      <c r="I46" s="10" t="s">
        <v>19</v>
      </c>
      <c r="J46" s="6">
        <f t="shared" si="4"/>
        <v>1</v>
      </c>
      <c r="K46" s="6">
        <f t="shared" si="5"/>
        <v>3.5555555555555554</v>
      </c>
      <c r="L46" s="6">
        <f t="shared" si="6"/>
        <v>8.1111111111111107</v>
      </c>
      <c r="M46" s="6">
        <f t="shared" si="7"/>
        <v>9.7777777777777786</v>
      </c>
      <c r="O46" s="10">
        <v>18</v>
      </c>
      <c r="P46" s="10" t="s">
        <v>19</v>
      </c>
      <c r="Q46" s="6">
        <f t="shared" si="8"/>
        <v>1</v>
      </c>
      <c r="R46" s="6">
        <f t="shared" si="9"/>
        <v>3.6666666666666665</v>
      </c>
      <c r="S46" s="6">
        <f t="shared" si="10"/>
        <v>8.2222222222222214</v>
      </c>
      <c r="T46" s="6">
        <f t="shared" si="11"/>
        <v>9.8888888888888893</v>
      </c>
    </row>
    <row r="47" spans="1:20" x14ac:dyDescent="0.4">
      <c r="A47" s="10">
        <v>7</v>
      </c>
      <c r="B47" s="10" t="s">
        <v>8</v>
      </c>
      <c r="C47" s="6">
        <f t="shared" si="0"/>
        <v>1</v>
      </c>
      <c r="D47" s="6">
        <f t="shared" si="1"/>
        <v>2.5</v>
      </c>
      <c r="E47" s="6">
        <f t="shared" si="2"/>
        <v>3.8181818181818183</v>
      </c>
      <c r="F47" s="6">
        <f t="shared" si="3"/>
        <v>4.2272727272727275</v>
      </c>
      <c r="H47" s="10">
        <v>7</v>
      </c>
      <c r="I47" s="10" t="s">
        <v>8</v>
      </c>
      <c r="J47" s="6">
        <f t="shared" si="4"/>
        <v>1</v>
      </c>
      <c r="K47" s="6">
        <f t="shared" si="5"/>
        <v>3.0769230769230771</v>
      </c>
      <c r="L47" s="6">
        <f t="shared" si="6"/>
        <v>3.6153846153846154</v>
      </c>
      <c r="M47" s="6">
        <f t="shared" si="7"/>
        <v>3.5769230769230771</v>
      </c>
      <c r="O47" s="10">
        <v>7</v>
      </c>
      <c r="P47" s="10" t="s">
        <v>8</v>
      </c>
      <c r="Q47" s="6">
        <f t="shared" si="8"/>
        <v>1</v>
      </c>
      <c r="R47" s="6">
        <f t="shared" si="9"/>
        <v>3.55</v>
      </c>
      <c r="S47" s="6">
        <f t="shared" si="10"/>
        <v>4.5999999999999996</v>
      </c>
      <c r="T47" s="6">
        <f t="shared" si="11"/>
        <v>4.7</v>
      </c>
    </row>
    <row r="48" spans="1:20" x14ac:dyDescent="0.4">
      <c r="A48" s="10">
        <v>8</v>
      </c>
      <c r="B48" s="10" t="s">
        <v>9</v>
      </c>
      <c r="C48" s="6">
        <f t="shared" si="0"/>
        <v>1</v>
      </c>
      <c r="D48" s="6">
        <f t="shared" si="1"/>
        <v>2.3636363636363638</v>
      </c>
      <c r="E48" s="6">
        <f t="shared" si="2"/>
        <v>4.2727272727272725</v>
      </c>
      <c r="F48" s="6">
        <f t="shared" si="3"/>
        <v>4.0454545454545459</v>
      </c>
      <c r="H48" s="10">
        <v>8</v>
      </c>
      <c r="I48" s="10" t="s">
        <v>9</v>
      </c>
      <c r="J48" s="6">
        <f t="shared" si="4"/>
        <v>1</v>
      </c>
      <c r="K48" s="6">
        <f t="shared" si="5"/>
        <v>1.7428571428571429</v>
      </c>
      <c r="L48" s="6">
        <f t="shared" si="6"/>
        <v>2.6857142857142855</v>
      </c>
      <c r="M48" s="6">
        <f t="shared" si="7"/>
        <v>2.6285714285714286</v>
      </c>
      <c r="O48" s="10">
        <v>8</v>
      </c>
      <c r="P48" s="10" t="s">
        <v>9</v>
      </c>
      <c r="Q48" s="6">
        <f t="shared" si="8"/>
        <v>1</v>
      </c>
      <c r="R48" s="6">
        <f t="shared" si="9"/>
        <v>3.1818181818181817</v>
      </c>
      <c r="S48" s="6">
        <f t="shared" si="10"/>
        <v>7.7272727272727275</v>
      </c>
      <c r="T48" s="6">
        <f t="shared" si="11"/>
        <v>8.3636363636363633</v>
      </c>
    </row>
    <row r="49" spans="1:29" x14ac:dyDescent="0.4">
      <c r="A49" s="10">
        <v>9</v>
      </c>
      <c r="B49" s="10" t="s">
        <v>10</v>
      </c>
      <c r="C49" s="6">
        <f t="shared" si="0"/>
        <v>1</v>
      </c>
      <c r="D49" s="6">
        <f t="shared" si="1"/>
        <v>0.8928571428571429</v>
      </c>
      <c r="E49" s="6">
        <f t="shared" si="2"/>
        <v>2.25</v>
      </c>
      <c r="F49" s="6">
        <f t="shared" si="3"/>
        <v>2.9642857142857144</v>
      </c>
      <c r="H49" s="10">
        <v>9</v>
      </c>
      <c r="I49" s="10" t="s">
        <v>10</v>
      </c>
      <c r="J49" s="6">
        <f t="shared" si="4"/>
        <v>1</v>
      </c>
      <c r="K49" s="6">
        <f t="shared" si="5"/>
        <v>4.7142857142857144</v>
      </c>
      <c r="L49" s="6">
        <f t="shared" si="6"/>
        <v>7.5714285714285712</v>
      </c>
      <c r="M49" s="6">
        <f t="shared" si="7"/>
        <v>11.142857142857142</v>
      </c>
      <c r="O49" s="10">
        <v>9</v>
      </c>
      <c r="P49" s="10" t="s">
        <v>10</v>
      </c>
      <c r="Q49" s="6">
        <f t="shared" si="8"/>
        <v>1</v>
      </c>
      <c r="R49" s="6">
        <f t="shared" si="9"/>
        <v>2.3529411764705883</v>
      </c>
      <c r="S49" s="6">
        <f t="shared" si="10"/>
        <v>4.6470588235294121</v>
      </c>
      <c r="T49" s="6">
        <f t="shared" si="11"/>
        <v>5.4117647058823533</v>
      </c>
    </row>
    <row r="50" spans="1:29" x14ac:dyDescent="0.4">
      <c r="A50" s="10">
        <v>10</v>
      </c>
      <c r="B50" s="10" t="s">
        <v>11</v>
      </c>
      <c r="C50" s="6">
        <f t="shared" si="0"/>
        <v>1</v>
      </c>
      <c r="D50" s="6">
        <f t="shared" si="1"/>
        <v>4.2142857142857144</v>
      </c>
      <c r="E50" s="6">
        <f t="shared" si="2"/>
        <v>6.5</v>
      </c>
      <c r="F50" s="6">
        <f t="shared" si="3"/>
        <v>6.5714285714285712</v>
      </c>
      <c r="H50" s="10">
        <v>10</v>
      </c>
      <c r="I50" s="10" t="s">
        <v>11</v>
      </c>
      <c r="J50" s="6">
        <f t="shared" si="4"/>
        <v>1</v>
      </c>
      <c r="K50" s="6">
        <f t="shared" si="5"/>
        <v>3.1818181818181817</v>
      </c>
      <c r="L50" s="6">
        <f t="shared" si="6"/>
        <v>4.2272727272727275</v>
      </c>
      <c r="M50" s="6">
        <f t="shared" si="7"/>
        <v>4.2272727272727275</v>
      </c>
      <c r="O50" s="10">
        <v>10</v>
      </c>
      <c r="P50" s="10" t="s">
        <v>11</v>
      </c>
      <c r="Q50" s="6">
        <f t="shared" si="8"/>
        <v>1</v>
      </c>
      <c r="R50" s="6">
        <f t="shared" si="9"/>
        <v>3.0526315789473686</v>
      </c>
      <c r="S50" s="6">
        <f t="shared" si="10"/>
        <v>4.6842105263157894</v>
      </c>
      <c r="T50" s="6">
        <f t="shared" si="11"/>
        <v>4.9473684210526319</v>
      </c>
    </row>
    <row r="51" spans="1:29" x14ac:dyDescent="0.4">
      <c r="A51" s="10">
        <v>11</v>
      </c>
      <c r="B51" s="10" t="s">
        <v>12</v>
      </c>
      <c r="C51" s="6">
        <f t="shared" si="0"/>
        <v>1</v>
      </c>
      <c r="D51" s="6">
        <f t="shared" si="1"/>
        <v>1.8214285714285714</v>
      </c>
      <c r="E51" s="6">
        <f t="shared" si="2"/>
        <v>3.0357142857142856</v>
      </c>
      <c r="F51" s="6">
        <f t="shared" si="3"/>
        <v>3.1785714285714284</v>
      </c>
      <c r="H51" s="10">
        <v>11</v>
      </c>
      <c r="I51" s="10" t="s">
        <v>12</v>
      </c>
      <c r="J51" s="6">
        <f t="shared" si="4"/>
        <v>1</v>
      </c>
      <c r="K51" s="6">
        <f t="shared" si="5"/>
        <v>4.333333333333333</v>
      </c>
      <c r="L51" s="6">
        <f t="shared" si="6"/>
        <v>9.1111111111111107</v>
      </c>
      <c r="M51" s="6">
        <f t="shared" si="7"/>
        <v>10</v>
      </c>
      <c r="O51" s="10">
        <v>11</v>
      </c>
      <c r="P51" s="10" t="s">
        <v>12</v>
      </c>
      <c r="Q51" s="6">
        <f t="shared" si="8"/>
        <v>1</v>
      </c>
      <c r="R51" s="6">
        <f t="shared" si="9"/>
        <v>3.7647058823529411</v>
      </c>
      <c r="S51" s="6">
        <f t="shared" si="10"/>
        <v>5.2352941176470589</v>
      </c>
      <c r="T51" s="6">
        <f t="shared" si="11"/>
        <v>5.4117647058823533</v>
      </c>
    </row>
    <row r="52" spans="1:29" x14ac:dyDescent="0.4">
      <c r="A52" s="10">
        <v>12</v>
      </c>
      <c r="B52" s="10" t="s">
        <v>13</v>
      </c>
      <c r="C52" s="6">
        <f t="shared" si="0"/>
        <v>1</v>
      </c>
      <c r="D52" s="6">
        <f t="shared" si="1"/>
        <v>1.2105263157894737</v>
      </c>
      <c r="E52" s="6">
        <f t="shared" si="2"/>
        <v>2.8947368421052633</v>
      </c>
      <c r="F52" s="6">
        <f t="shared" si="3"/>
        <v>4.3684210526315788</v>
      </c>
      <c r="H52" s="10">
        <v>12</v>
      </c>
      <c r="I52" s="10" t="s">
        <v>13</v>
      </c>
      <c r="J52" s="6">
        <f t="shared" si="4"/>
        <v>1</v>
      </c>
      <c r="K52" s="6">
        <f t="shared" si="5"/>
        <v>2.2222222222222223</v>
      </c>
      <c r="L52" s="6">
        <f t="shared" si="6"/>
        <v>6.8888888888888893</v>
      </c>
      <c r="M52" s="6">
        <f t="shared" si="7"/>
        <v>10</v>
      </c>
      <c r="O52" s="10">
        <v>12</v>
      </c>
      <c r="P52" s="10" t="s">
        <v>13</v>
      </c>
      <c r="Q52" s="6">
        <f t="shared" si="8"/>
        <v>1</v>
      </c>
      <c r="R52" s="6">
        <f t="shared" si="9"/>
        <v>2.1666666666666665</v>
      </c>
      <c r="S52" s="6">
        <f t="shared" si="10"/>
        <v>2.9166666666666665</v>
      </c>
      <c r="T52" s="6">
        <f t="shared" si="11"/>
        <v>7.25</v>
      </c>
    </row>
    <row r="53" spans="1:29" x14ac:dyDescent="0.4">
      <c r="A53" s="10">
        <v>19</v>
      </c>
      <c r="B53" s="10" t="s">
        <v>20</v>
      </c>
      <c r="C53" s="6">
        <f t="shared" si="0"/>
        <v>1</v>
      </c>
      <c r="D53" s="6">
        <f t="shared" si="1"/>
        <v>3.6923076923076925</v>
      </c>
      <c r="E53" s="6">
        <f t="shared" si="2"/>
        <v>6.384615384615385</v>
      </c>
      <c r="F53" s="6">
        <f t="shared" si="3"/>
        <v>7.0769230769230766</v>
      </c>
      <c r="H53" s="10">
        <v>19</v>
      </c>
      <c r="I53" s="10" t="s">
        <v>20</v>
      </c>
      <c r="J53" s="6">
        <f t="shared" si="4"/>
        <v>1</v>
      </c>
      <c r="K53" s="6">
        <f t="shared" si="5"/>
        <v>2.5384615384615383</v>
      </c>
      <c r="L53" s="6">
        <f t="shared" si="6"/>
        <v>5.6923076923076925</v>
      </c>
      <c r="M53" s="6">
        <f t="shared" si="7"/>
        <v>7</v>
      </c>
      <c r="O53" s="10">
        <v>19</v>
      </c>
      <c r="P53" s="10" t="s">
        <v>20</v>
      </c>
      <c r="Q53" s="6">
        <f t="shared" si="8"/>
        <v>1</v>
      </c>
      <c r="R53" s="6">
        <f t="shared" si="9"/>
        <v>2</v>
      </c>
      <c r="S53" s="6">
        <f t="shared" si="10"/>
        <v>3.6153846153846154</v>
      </c>
      <c r="T53" s="6">
        <f t="shared" si="11"/>
        <v>3.6538461538461537</v>
      </c>
    </row>
    <row r="54" spans="1:29" x14ac:dyDescent="0.4">
      <c r="A54" s="10">
        <v>20</v>
      </c>
      <c r="B54" s="10" t="s">
        <v>21</v>
      </c>
      <c r="C54" s="6">
        <f t="shared" si="0"/>
        <v>1</v>
      </c>
      <c r="D54" s="6">
        <f t="shared" si="1"/>
        <v>1.875</v>
      </c>
      <c r="E54" s="6">
        <f t="shared" si="2"/>
        <v>2.78125</v>
      </c>
      <c r="F54" s="6">
        <f t="shared" si="3"/>
        <v>2.9375</v>
      </c>
      <c r="H54" s="10">
        <v>20</v>
      </c>
      <c r="I54" s="10" t="s">
        <v>21</v>
      </c>
      <c r="J54" s="6">
        <f t="shared" si="4"/>
        <v>1</v>
      </c>
      <c r="K54" s="6">
        <f t="shared" si="5"/>
        <v>2.6956521739130435</v>
      </c>
      <c r="L54" s="6">
        <f t="shared" si="6"/>
        <v>3.9565217391304346</v>
      </c>
      <c r="M54" s="6">
        <f t="shared" si="7"/>
        <v>4</v>
      </c>
      <c r="O54" s="10">
        <v>20</v>
      </c>
      <c r="P54" s="10" t="s">
        <v>21</v>
      </c>
      <c r="Q54" s="6">
        <f t="shared" si="8"/>
        <v>1</v>
      </c>
      <c r="R54" s="6">
        <f t="shared" si="9"/>
        <v>1.3090909090909091</v>
      </c>
      <c r="S54" s="6">
        <f t="shared" si="10"/>
        <v>2.581818181818182</v>
      </c>
      <c r="T54" s="6">
        <f t="shared" si="11"/>
        <v>3.3818181818181818</v>
      </c>
    </row>
    <row r="55" spans="1:29" x14ac:dyDescent="0.4">
      <c r="A55" s="10">
        <v>21</v>
      </c>
      <c r="B55" s="10" t="s">
        <v>22</v>
      </c>
      <c r="C55" s="6">
        <f t="shared" si="0"/>
        <v>1</v>
      </c>
      <c r="D55" s="6">
        <f t="shared" si="1"/>
        <v>2.5555555555555554</v>
      </c>
      <c r="E55" s="6">
        <f t="shared" si="2"/>
        <v>4.6111111111111107</v>
      </c>
      <c r="F55" s="6">
        <f t="shared" si="3"/>
        <v>5</v>
      </c>
      <c r="H55" s="10">
        <v>21</v>
      </c>
      <c r="I55" s="10" t="s">
        <v>22</v>
      </c>
      <c r="J55" s="6">
        <f t="shared" si="4"/>
        <v>1</v>
      </c>
      <c r="K55" s="6">
        <f t="shared" si="5"/>
        <v>2.0769230769230771</v>
      </c>
      <c r="L55" s="6">
        <f t="shared" si="6"/>
        <v>3.2307692307692308</v>
      </c>
      <c r="M55" s="6">
        <f t="shared" si="7"/>
        <v>3.5</v>
      </c>
      <c r="O55" s="10">
        <v>21</v>
      </c>
      <c r="P55" s="10" t="s">
        <v>22</v>
      </c>
      <c r="Q55" s="6">
        <f t="shared" si="8"/>
        <v>1</v>
      </c>
      <c r="R55" s="6">
        <f t="shared" si="9"/>
        <v>2.5714285714285716</v>
      </c>
      <c r="S55" s="6">
        <f t="shared" si="10"/>
        <v>5.8571428571428568</v>
      </c>
      <c r="T55" s="6">
        <f t="shared" si="11"/>
        <v>6.5714285714285712</v>
      </c>
    </row>
    <row r="56" spans="1:29" x14ac:dyDescent="0.4">
      <c r="A56" s="10">
        <v>22</v>
      </c>
      <c r="B56" s="10" t="s">
        <v>23</v>
      </c>
      <c r="C56" s="6">
        <f t="shared" si="0"/>
        <v>1</v>
      </c>
      <c r="D56" s="6">
        <f t="shared" si="1"/>
        <v>2.8666666666666667</v>
      </c>
      <c r="E56" s="6">
        <f t="shared" si="2"/>
        <v>5.333333333333333</v>
      </c>
      <c r="F56" s="6">
        <f t="shared" si="3"/>
        <v>5.9333333333333336</v>
      </c>
      <c r="H56" s="10">
        <v>22</v>
      </c>
      <c r="I56" s="10" t="s">
        <v>23</v>
      </c>
      <c r="J56" s="6">
        <f t="shared" si="4"/>
        <v>1</v>
      </c>
      <c r="K56" s="6">
        <f t="shared" si="5"/>
        <v>2.0333333333333332</v>
      </c>
      <c r="L56" s="6">
        <f t="shared" si="6"/>
        <v>2.9666666666666668</v>
      </c>
      <c r="M56" s="6">
        <f t="shared" si="7"/>
        <v>3.0666666666666669</v>
      </c>
      <c r="O56" s="10">
        <v>22</v>
      </c>
      <c r="P56" s="10" t="s">
        <v>23</v>
      </c>
      <c r="Q56" s="6">
        <f t="shared" si="8"/>
        <v>1</v>
      </c>
      <c r="R56" s="6">
        <f t="shared" si="9"/>
        <v>1.7222222222222223</v>
      </c>
      <c r="S56" s="6">
        <f t="shared" si="10"/>
        <v>2.5833333333333335</v>
      </c>
      <c r="T56" s="6">
        <f t="shared" si="11"/>
        <v>2.5555555555555554</v>
      </c>
    </row>
    <row r="57" spans="1:29" x14ac:dyDescent="0.4">
      <c r="A57" s="10">
        <v>23</v>
      </c>
      <c r="B57" s="10" t="s">
        <v>24</v>
      </c>
      <c r="C57" s="6">
        <f t="shared" si="0"/>
        <v>1</v>
      </c>
      <c r="D57" s="6">
        <f t="shared" si="1"/>
        <v>4.75</v>
      </c>
      <c r="E57" s="6">
        <f t="shared" si="2"/>
        <v>7.25</v>
      </c>
      <c r="F57" s="6">
        <f t="shared" si="3"/>
        <v>7.666666666666667</v>
      </c>
      <c r="H57" s="10">
        <v>23</v>
      </c>
      <c r="I57" s="10" t="s">
        <v>24</v>
      </c>
      <c r="J57" s="6">
        <f t="shared" si="4"/>
        <v>1</v>
      </c>
      <c r="K57" s="6">
        <f t="shared" si="5"/>
        <v>3.1176470588235294</v>
      </c>
      <c r="L57" s="6">
        <f t="shared" si="6"/>
        <v>4.7647058823529411</v>
      </c>
      <c r="M57" s="6">
        <f t="shared" si="7"/>
        <v>5.3529411764705879</v>
      </c>
      <c r="O57" s="10">
        <v>23</v>
      </c>
      <c r="P57" s="10" t="s">
        <v>24</v>
      </c>
      <c r="Q57" s="6">
        <f t="shared" si="8"/>
        <v>1</v>
      </c>
      <c r="R57" s="6">
        <f t="shared" si="9"/>
        <v>1.2926829268292683</v>
      </c>
      <c r="S57" s="6">
        <f t="shared" si="10"/>
        <v>2.2439024390243905</v>
      </c>
      <c r="T57" s="6">
        <f t="shared" si="11"/>
        <v>2.2682926829268291</v>
      </c>
    </row>
    <row r="58" spans="1:29" x14ac:dyDescent="0.4">
      <c r="A58" s="10">
        <v>24</v>
      </c>
      <c r="B58" s="10" t="s">
        <v>25</v>
      </c>
      <c r="C58" s="6">
        <f t="shared" si="0"/>
        <v>1</v>
      </c>
      <c r="D58" s="6">
        <f t="shared" si="1"/>
        <v>3.75</v>
      </c>
      <c r="E58" s="6">
        <f t="shared" si="2"/>
        <v>9</v>
      </c>
      <c r="F58" s="6">
        <f t="shared" si="3"/>
        <v>11.5</v>
      </c>
      <c r="H58" s="10">
        <v>24</v>
      </c>
      <c r="I58" s="10" t="s">
        <v>25</v>
      </c>
      <c r="J58" s="6">
        <f t="shared" si="4"/>
        <v>1</v>
      </c>
      <c r="K58" s="6">
        <f t="shared" si="5"/>
        <v>2.3076923076923075</v>
      </c>
      <c r="L58" s="6">
        <f t="shared" si="6"/>
        <v>6.0769230769230766</v>
      </c>
      <c r="M58" s="6">
        <f t="shared" si="7"/>
        <v>7</v>
      </c>
      <c r="O58" s="10">
        <v>24</v>
      </c>
      <c r="P58" s="10" t="s">
        <v>25</v>
      </c>
      <c r="Q58" s="6">
        <f t="shared" si="8"/>
        <v>1</v>
      </c>
      <c r="R58" s="6">
        <f t="shared" si="9"/>
        <v>2.736842105263158</v>
      </c>
      <c r="S58" s="6">
        <f t="shared" si="10"/>
        <v>4.7368421052631575</v>
      </c>
      <c r="T58" s="6">
        <f t="shared" si="11"/>
        <v>4.9473684210526319</v>
      </c>
    </row>
    <row r="60" spans="1:29" x14ac:dyDescent="0.4">
      <c r="A60" s="2" t="s">
        <v>40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2" spans="1:29" x14ac:dyDescent="0.4">
      <c r="A62" s="8"/>
      <c r="B62" s="8"/>
      <c r="C62" s="8"/>
      <c r="D62" s="15" t="s">
        <v>41</v>
      </c>
      <c r="E62" s="15"/>
      <c r="F62" s="15"/>
      <c r="G62" s="15"/>
      <c r="H62" s="8"/>
    </row>
    <row r="63" spans="1:29" x14ac:dyDescent="0.4">
      <c r="A63" s="8" t="s">
        <v>50</v>
      </c>
      <c r="B63" s="8" t="s">
        <v>51</v>
      </c>
      <c r="C63" s="8"/>
      <c r="D63" s="11">
        <v>42802</v>
      </c>
      <c r="E63" s="11">
        <v>42804</v>
      </c>
      <c r="F63" s="11">
        <v>42806</v>
      </c>
      <c r="G63" s="11">
        <v>42808</v>
      </c>
      <c r="H63" s="8" t="s">
        <v>54</v>
      </c>
      <c r="T63" s="8"/>
      <c r="U63" s="14" t="s">
        <v>33</v>
      </c>
      <c r="V63" s="14"/>
      <c r="W63" s="14" t="s">
        <v>34</v>
      </c>
      <c r="X63" s="14"/>
      <c r="Y63" s="14" t="s">
        <v>35</v>
      </c>
      <c r="Z63" s="14"/>
      <c r="AA63" s="14" t="s">
        <v>42</v>
      </c>
      <c r="AB63" s="14"/>
    </row>
    <row r="64" spans="1:29" x14ac:dyDescent="0.4">
      <c r="A64" s="14" t="s">
        <v>33</v>
      </c>
      <c r="B64" s="15" t="s">
        <v>38</v>
      </c>
      <c r="C64" s="10" t="s">
        <v>43</v>
      </c>
      <c r="D64" s="6">
        <f t="shared" ref="D64:D87" si="12">AVERAGE(C35,J35,Q35)</f>
        <v>1</v>
      </c>
      <c r="E64" s="6">
        <f t="shared" ref="E64:E87" si="13">AVERAGE(D35,K35,R35)</f>
        <v>4.5851851851851855</v>
      </c>
      <c r="F64" s="6">
        <f t="shared" ref="F64:F87" si="14">AVERAGE(E35,L35,S35)</f>
        <v>8.2999999999999989</v>
      </c>
      <c r="G64" s="6">
        <f t="shared" ref="G64:G87" si="15">AVERAGE(F35,M35,T35)</f>
        <v>9.5333333333333332</v>
      </c>
      <c r="H64" s="12">
        <f t="shared" ref="H64:H87" si="16">SLOPE(D64:G64,$D$63:$G$63)</f>
        <v>1.4657407407407406</v>
      </c>
      <c r="T64" s="8"/>
      <c r="U64" s="8" t="s">
        <v>38</v>
      </c>
      <c r="V64" s="8" t="s">
        <v>39</v>
      </c>
      <c r="W64" s="8" t="s">
        <v>38</v>
      </c>
      <c r="X64" s="8" t="s">
        <v>39</v>
      </c>
      <c r="Y64" s="8" t="s">
        <v>38</v>
      </c>
      <c r="Z64" s="8" t="s">
        <v>39</v>
      </c>
      <c r="AA64" s="8" t="s">
        <v>38</v>
      </c>
      <c r="AB64" s="8" t="s">
        <v>39</v>
      </c>
    </row>
    <row r="65" spans="1:28" x14ac:dyDescent="0.4">
      <c r="A65" s="14"/>
      <c r="B65" s="15"/>
      <c r="C65" s="10" t="s">
        <v>44</v>
      </c>
      <c r="D65" s="6">
        <f t="shared" si="12"/>
        <v>1</v>
      </c>
      <c r="E65" s="6">
        <f t="shared" si="13"/>
        <v>3.8888888888888888</v>
      </c>
      <c r="F65" s="6">
        <f t="shared" si="14"/>
        <v>6.7791666666666659</v>
      </c>
      <c r="G65" s="6">
        <f t="shared" si="15"/>
        <v>7.5819444444444448</v>
      </c>
      <c r="H65" s="12">
        <f t="shared" si="16"/>
        <v>1.1318055555555555</v>
      </c>
      <c r="T65" s="9" t="s">
        <v>43</v>
      </c>
      <c r="U65" s="6">
        <v>36.79</v>
      </c>
      <c r="V65" s="6">
        <v>44.17</v>
      </c>
      <c r="W65" s="6">
        <v>22.79</v>
      </c>
      <c r="X65" s="6">
        <v>26.81</v>
      </c>
      <c r="Y65" s="6">
        <v>39.89</v>
      </c>
      <c r="Z65" s="6">
        <v>24.9</v>
      </c>
      <c r="AA65" s="6">
        <v>29.88</v>
      </c>
      <c r="AB65" s="6">
        <v>22.71</v>
      </c>
    </row>
    <row r="66" spans="1:28" x14ac:dyDescent="0.4">
      <c r="A66" s="14"/>
      <c r="B66" s="15"/>
      <c r="C66" s="10" t="s">
        <v>45</v>
      </c>
      <c r="D66" s="6">
        <f t="shared" si="12"/>
        <v>1</v>
      </c>
      <c r="E66" s="6">
        <f t="shared" si="13"/>
        <v>5.2518518518518524</v>
      </c>
      <c r="F66" s="6">
        <f t="shared" si="14"/>
        <v>10.044444444444446</v>
      </c>
      <c r="G66" s="6">
        <f t="shared" si="15"/>
        <v>12.81111111111111</v>
      </c>
      <c r="H66" s="12">
        <f t="shared" si="16"/>
        <v>2.0112962962962961</v>
      </c>
      <c r="T66" s="9" t="s">
        <v>44</v>
      </c>
      <c r="U66" s="6">
        <v>33.17</v>
      </c>
      <c r="V66" s="6">
        <v>42.14</v>
      </c>
      <c r="W66" s="6">
        <v>27.68</v>
      </c>
      <c r="X66" s="6">
        <v>30.17</v>
      </c>
      <c r="Y66" s="6">
        <v>34.950000000000003</v>
      </c>
      <c r="Z66" s="6">
        <v>37.65</v>
      </c>
      <c r="AA66" s="6">
        <v>20.83</v>
      </c>
      <c r="AB66" s="6">
        <v>26.64</v>
      </c>
    </row>
    <row r="67" spans="1:28" x14ac:dyDescent="0.4">
      <c r="A67" s="14"/>
      <c r="B67" s="15" t="s">
        <v>39</v>
      </c>
      <c r="C67" s="10" t="s">
        <v>43</v>
      </c>
      <c r="D67" s="6">
        <f t="shared" si="12"/>
        <v>1</v>
      </c>
      <c r="E67" s="6">
        <f t="shared" si="13"/>
        <v>5.9952380952380961</v>
      </c>
      <c r="F67" s="6">
        <f t="shared" si="14"/>
        <v>13.180952380952382</v>
      </c>
      <c r="G67" s="6">
        <f t="shared" si="15"/>
        <v>14.614285714285714</v>
      </c>
      <c r="H67" s="12">
        <f t="shared" si="16"/>
        <v>2.4014285714285712</v>
      </c>
      <c r="T67" s="9" t="s">
        <v>45</v>
      </c>
      <c r="U67" s="6">
        <v>41.5</v>
      </c>
      <c r="V67" s="6">
        <v>42.1</v>
      </c>
      <c r="W67" s="6">
        <v>31.08</v>
      </c>
      <c r="X67" s="6">
        <v>33.72</v>
      </c>
      <c r="Y67" s="6">
        <v>27.42</v>
      </c>
      <c r="Z67" s="6">
        <v>37.43</v>
      </c>
      <c r="AA67" s="6">
        <v>27.43</v>
      </c>
      <c r="AB67" s="6">
        <v>34.9</v>
      </c>
    </row>
    <row r="68" spans="1:28" x14ac:dyDescent="0.4">
      <c r="A68" s="14"/>
      <c r="B68" s="15"/>
      <c r="C68" s="10" t="s">
        <v>44</v>
      </c>
      <c r="D68" s="6">
        <f t="shared" si="12"/>
        <v>1</v>
      </c>
      <c r="E68" s="6">
        <f t="shared" si="13"/>
        <v>4.3115079365079367</v>
      </c>
      <c r="F68" s="6">
        <f t="shared" si="14"/>
        <v>9.4166666666666661</v>
      </c>
      <c r="G68" s="6">
        <f t="shared" si="15"/>
        <v>12.793650793650793</v>
      </c>
      <c r="H68" s="12">
        <f t="shared" si="16"/>
        <v>2.0243055555555554</v>
      </c>
      <c r="T68" s="9" t="s">
        <v>46</v>
      </c>
      <c r="U68" s="6">
        <f t="shared" ref="U68:AB68" si="17">AVERAGE(U65:U67)</f>
        <v>37.153333333333336</v>
      </c>
      <c r="V68" s="6">
        <f t="shared" si="17"/>
        <v>42.803333333333335</v>
      </c>
      <c r="W68" s="6">
        <f t="shared" si="17"/>
        <v>27.183333333333334</v>
      </c>
      <c r="X68" s="6">
        <f t="shared" si="17"/>
        <v>30.233333333333334</v>
      </c>
      <c r="Y68" s="6">
        <f t="shared" si="17"/>
        <v>34.086666666666666</v>
      </c>
      <c r="Z68" s="6">
        <f t="shared" si="17"/>
        <v>33.326666666666661</v>
      </c>
      <c r="AA68" s="6">
        <f t="shared" si="17"/>
        <v>26.046666666666663</v>
      </c>
      <c r="AB68" s="6">
        <f t="shared" si="17"/>
        <v>28.083333333333332</v>
      </c>
    </row>
    <row r="69" spans="1:28" x14ac:dyDescent="0.4">
      <c r="A69" s="14"/>
      <c r="B69" s="15"/>
      <c r="C69" s="10" t="s">
        <v>45</v>
      </c>
      <c r="D69" s="6">
        <f t="shared" si="12"/>
        <v>1</v>
      </c>
      <c r="E69" s="6">
        <f t="shared" si="13"/>
        <v>8.4047619047619051</v>
      </c>
      <c r="F69" s="6">
        <f t="shared" si="14"/>
        <v>10.031746031746032</v>
      </c>
      <c r="G69" s="6">
        <f t="shared" si="15"/>
        <v>15.611111111111112</v>
      </c>
      <c r="H69" s="12">
        <f t="shared" si="16"/>
        <v>2.2730158730158734</v>
      </c>
      <c r="I69" s="13"/>
      <c r="T69" s="9" t="s">
        <v>47</v>
      </c>
      <c r="U69" s="6">
        <f t="shared" ref="U69:AB69" si="18">STDEV(U65:U67)</f>
        <v>4.1768688432045993</v>
      </c>
      <c r="V69" s="6">
        <f t="shared" si="18"/>
        <v>1.183737020344187</v>
      </c>
      <c r="W69" s="6">
        <f t="shared" si="18"/>
        <v>4.1672572914728017</v>
      </c>
      <c r="X69" s="6">
        <f t="shared" si="18"/>
        <v>3.455435331956501</v>
      </c>
      <c r="Y69" s="6">
        <f t="shared" si="18"/>
        <v>6.279668250260789</v>
      </c>
      <c r="Z69" s="6">
        <f t="shared" si="18"/>
        <v>7.2985363829560779</v>
      </c>
      <c r="AA69" s="6">
        <f t="shared" si="18"/>
        <v>4.6809009104373773</v>
      </c>
      <c r="AB69" s="6">
        <f t="shared" si="18"/>
        <v>6.2218512786254507</v>
      </c>
    </row>
    <row r="70" spans="1:28" x14ac:dyDescent="0.4">
      <c r="A70" s="14" t="s">
        <v>35</v>
      </c>
      <c r="B70" s="15" t="s">
        <v>38</v>
      </c>
      <c r="C70" s="10" t="s">
        <v>43</v>
      </c>
      <c r="D70" s="6">
        <f t="shared" si="12"/>
        <v>1</v>
      </c>
      <c r="E70" s="6">
        <f t="shared" si="13"/>
        <v>3.4468253968253975</v>
      </c>
      <c r="F70" s="6">
        <f t="shared" si="14"/>
        <v>7.6980158730158728</v>
      </c>
      <c r="G70" s="6">
        <f t="shared" si="15"/>
        <v>10.927777777777777</v>
      </c>
      <c r="H70" s="12">
        <f t="shared" si="16"/>
        <v>1.7017261904761902</v>
      </c>
      <c r="I70" s="13"/>
      <c r="T70" s="9" t="s">
        <v>48</v>
      </c>
      <c r="U70" s="6">
        <f t="shared" ref="U70:AB70" si="19">(U69/U68)*100</f>
        <v>11.242245226640765</v>
      </c>
      <c r="V70" s="6">
        <f t="shared" si="19"/>
        <v>2.7655253181469988</v>
      </c>
      <c r="W70" s="6">
        <f t="shared" si="19"/>
        <v>15.330192365933055</v>
      </c>
      <c r="X70" s="6">
        <f t="shared" si="19"/>
        <v>11.429223810219959</v>
      </c>
      <c r="Y70" s="6">
        <f t="shared" si="19"/>
        <v>18.422652797557568</v>
      </c>
      <c r="Z70" s="6">
        <f t="shared" si="19"/>
        <v>21.899989146697578</v>
      </c>
      <c r="AA70" s="6">
        <f t="shared" si="19"/>
        <v>17.971209023946933</v>
      </c>
      <c r="AB70" s="6">
        <f t="shared" si="19"/>
        <v>22.154960042583209</v>
      </c>
    </row>
    <row r="71" spans="1:28" x14ac:dyDescent="0.4">
      <c r="A71" s="14"/>
      <c r="B71" s="15"/>
      <c r="C71" s="10" t="s">
        <v>44</v>
      </c>
      <c r="D71" s="6">
        <f t="shared" si="12"/>
        <v>1</v>
      </c>
      <c r="E71" s="6">
        <f t="shared" si="13"/>
        <v>3.0333333333333332</v>
      </c>
      <c r="F71" s="6">
        <f t="shared" si="14"/>
        <v>6.6769230769230772</v>
      </c>
      <c r="G71" s="6">
        <f t="shared" si="15"/>
        <v>7.9019230769230768</v>
      </c>
      <c r="H71" s="12">
        <f t="shared" si="16"/>
        <v>1.2174679487179485</v>
      </c>
      <c r="I71" s="13"/>
    </row>
    <row r="72" spans="1:28" x14ac:dyDescent="0.4">
      <c r="A72" s="14"/>
      <c r="B72" s="15"/>
      <c r="C72" s="10" t="s">
        <v>45</v>
      </c>
      <c r="D72" s="6">
        <f t="shared" si="12"/>
        <v>1</v>
      </c>
      <c r="E72" s="6">
        <f t="shared" si="13"/>
        <v>1.7374551971326166</v>
      </c>
      <c r="F72" s="6">
        <f t="shared" si="14"/>
        <v>3.9962166467542812</v>
      </c>
      <c r="G72" s="6">
        <f t="shared" si="15"/>
        <v>4.7130625248904812</v>
      </c>
      <c r="H72" s="12">
        <f t="shared" si="16"/>
        <v>0.66989745121465538</v>
      </c>
      <c r="I72" s="13"/>
    </row>
    <row r="73" spans="1:28" x14ac:dyDescent="0.4">
      <c r="A73" s="14"/>
      <c r="B73" s="15" t="s">
        <v>39</v>
      </c>
      <c r="C73" s="10" t="s">
        <v>43</v>
      </c>
      <c r="D73" s="6">
        <f t="shared" si="12"/>
        <v>1</v>
      </c>
      <c r="E73" s="6">
        <f t="shared" si="13"/>
        <v>2.3008658008658007</v>
      </c>
      <c r="F73" s="6">
        <f t="shared" si="14"/>
        <v>3.9884559884559887</v>
      </c>
      <c r="G73" s="6">
        <f t="shared" si="15"/>
        <v>4.378787878787878</v>
      </c>
      <c r="H73" s="12">
        <f t="shared" si="16"/>
        <v>0.59119769119769106</v>
      </c>
      <c r="I73" s="13"/>
    </row>
    <row r="74" spans="1:28" x14ac:dyDescent="0.4">
      <c r="A74" s="14"/>
      <c r="B74" s="15"/>
      <c r="C74" s="10" t="s">
        <v>44</v>
      </c>
      <c r="D74" s="6">
        <f t="shared" si="12"/>
        <v>1</v>
      </c>
      <c r="E74" s="6">
        <f t="shared" si="13"/>
        <v>4.166666666666667</v>
      </c>
      <c r="F74" s="6">
        <f t="shared" si="14"/>
        <v>8.6342592592592595</v>
      </c>
      <c r="G74" s="6">
        <f t="shared" si="15"/>
        <v>9.6527777777777786</v>
      </c>
      <c r="H74" s="12">
        <f t="shared" si="16"/>
        <v>1.5212962962962964</v>
      </c>
      <c r="I74" s="13"/>
    </row>
    <row r="75" spans="1:28" x14ac:dyDescent="0.4">
      <c r="A75" s="14"/>
      <c r="B75" s="15"/>
      <c r="C75" s="10" t="s">
        <v>45</v>
      </c>
      <c r="D75" s="6">
        <f t="shared" si="12"/>
        <v>1</v>
      </c>
      <c r="E75" s="6">
        <f t="shared" si="13"/>
        <v>3.4377104377104377</v>
      </c>
      <c r="F75" s="6">
        <f t="shared" si="14"/>
        <v>7.8080808080808071</v>
      </c>
      <c r="G75" s="6">
        <f t="shared" si="15"/>
        <v>9.2222222222222232</v>
      </c>
      <c r="H75" s="12">
        <f t="shared" si="16"/>
        <v>1.4518518518518519</v>
      </c>
      <c r="I75" s="13"/>
    </row>
    <row r="76" spans="1:28" x14ac:dyDescent="0.4">
      <c r="A76" s="14" t="s">
        <v>34</v>
      </c>
      <c r="B76" s="15" t="s">
        <v>38</v>
      </c>
      <c r="C76" s="10" t="s">
        <v>43</v>
      </c>
      <c r="D76" s="6">
        <f t="shared" si="12"/>
        <v>1</v>
      </c>
      <c r="E76" s="6">
        <f t="shared" si="13"/>
        <v>3.0423076923076926</v>
      </c>
      <c r="F76" s="6">
        <f t="shared" si="14"/>
        <v>4.011188811188811</v>
      </c>
      <c r="G76" s="6">
        <f t="shared" si="15"/>
        <v>4.168065268065269</v>
      </c>
      <c r="H76" s="12">
        <f t="shared" si="16"/>
        <v>0.52365384615384625</v>
      </c>
      <c r="I76" s="13"/>
    </row>
    <row r="77" spans="1:28" x14ac:dyDescent="0.4">
      <c r="A77" s="14"/>
      <c r="B77" s="15"/>
      <c r="C77" s="10" t="s">
        <v>44</v>
      </c>
      <c r="D77" s="6">
        <f t="shared" si="12"/>
        <v>1</v>
      </c>
      <c r="E77" s="6">
        <f t="shared" si="13"/>
        <v>2.4294372294372297</v>
      </c>
      <c r="F77" s="6">
        <f t="shared" si="14"/>
        <v>4.8952380952380956</v>
      </c>
      <c r="G77" s="6">
        <f t="shared" si="15"/>
        <v>5.0125541125541124</v>
      </c>
      <c r="H77" s="12">
        <f t="shared" si="16"/>
        <v>0.72517316017316014</v>
      </c>
      <c r="I77" s="13"/>
    </row>
    <row r="78" spans="1:28" x14ac:dyDescent="0.4">
      <c r="A78" s="14"/>
      <c r="B78" s="15"/>
      <c r="C78" s="10" t="s">
        <v>45</v>
      </c>
      <c r="D78" s="6">
        <f t="shared" si="12"/>
        <v>1</v>
      </c>
      <c r="E78" s="6">
        <f t="shared" si="13"/>
        <v>2.6533613445378155</v>
      </c>
      <c r="F78" s="6">
        <f t="shared" si="14"/>
        <v>4.8228291316526608</v>
      </c>
      <c r="G78" s="6">
        <f t="shared" si="15"/>
        <v>6.5063025210084033</v>
      </c>
      <c r="H78" s="12">
        <f t="shared" si="16"/>
        <v>0.93441876750700281</v>
      </c>
      <c r="I78" s="13"/>
    </row>
    <row r="79" spans="1:28" x14ac:dyDescent="0.4">
      <c r="A79" s="14"/>
      <c r="B79" s="15" t="s">
        <v>39</v>
      </c>
      <c r="C79" s="10" t="s">
        <v>43</v>
      </c>
      <c r="D79" s="6">
        <f t="shared" si="12"/>
        <v>1</v>
      </c>
      <c r="E79" s="6">
        <f t="shared" si="13"/>
        <v>3.4829118250170885</v>
      </c>
      <c r="F79" s="6">
        <f t="shared" si="14"/>
        <v>5.137161084529505</v>
      </c>
      <c r="G79" s="6">
        <f t="shared" si="15"/>
        <v>5.2486899065846435</v>
      </c>
      <c r="H79" s="12">
        <f t="shared" si="16"/>
        <v>0.72001594896331722</v>
      </c>
      <c r="I79" s="13"/>
    </row>
    <row r="80" spans="1:28" x14ac:dyDescent="0.4">
      <c r="A80" s="14"/>
      <c r="B80" s="15"/>
      <c r="C80" s="10" t="s">
        <v>44</v>
      </c>
      <c r="D80" s="6">
        <f t="shared" si="12"/>
        <v>1</v>
      </c>
      <c r="E80" s="6">
        <f t="shared" si="13"/>
        <v>3.3064892623716151</v>
      </c>
      <c r="F80" s="6">
        <f t="shared" si="14"/>
        <v>5.7940398381574845</v>
      </c>
      <c r="G80" s="6">
        <f t="shared" si="15"/>
        <v>6.196778711484594</v>
      </c>
      <c r="H80" s="12">
        <f t="shared" si="16"/>
        <v>0.90389433551198262</v>
      </c>
      <c r="I80" s="13"/>
    </row>
    <row r="81" spans="1:29" x14ac:dyDescent="0.4">
      <c r="A81" s="14"/>
      <c r="B81" s="15"/>
      <c r="C81" s="10" t="s">
        <v>45</v>
      </c>
      <c r="D81" s="6">
        <f t="shared" si="12"/>
        <v>1</v>
      </c>
      <c r="E81" s="6">
        <f t="shared" si="13"/>
        <v>1.8664717348927873</v>
      </c>
      <c r="F81" s="6">
        <f t="shared" si="14"/>
        <v>4.2334307992202733</v>
      </c>
      <c r="G81" s="6">
        <f t="shared" si="15"/>
        <v>7.2061403508771926</v>
      </c>
      <c r="H81" s="12">
        <f t="shared" si="16"/>
        <v>1.0492690058479532</v>
      </c>
      <c r="I81" s="13"/>
    </row>
    <row r="82" spans="1:29" x14ac:dyDescent="0.4">
      <c r="A82" s="14" t="s">
        <v>36</v>
      </c>
      <c r="B82" s="15" t="s">
        <v>38</v>
      </c>
      <c r="C82" s="10" t="s">
        <v>43</v>
      </c>
      <c r="D82" s="6">
        <f t="shared" si="12"/>
        <v>1</v>
      </c>
      <c r="E82" s="6">
        <f t="shared" si="13"/>
        <v>2.7435897435897432</v>
      </c>
      <c r="F82" s="6">
        <f t="shared" si="14"/>
        <v>5.2307692307692308</v>
      </c>
      <c r="G82" s="6">
        <f t="shared" si="15"/>
        <v>5.9102564102564097</v>
      </c>
      <c r="H82" s="12">
        <f t="shared" si="16"/>
        <v>0.86089743589743573</v>
      </c>
      <c r="I82" s="13"/>
    </row>
    <row r="83" spans="1:29" x14ac:dyDescent="0.4">
      <c r="A83" s="14"/>
      <c r="B83" s="15"/>
      <c r="C83" s="10" t="s">
        <v>44</v>
      </c>
      <c r="D83" s="6">
        <f t="shared" si="12"/>
        <v>1</v>
      </c>
      <c r="E83" s="6">
        <f t="shared" si="13"/>
        <v>1.9599143610013172</v>
      </c>
      <c r="F83" s="6">
        <f t="shared" si="14"/>
        <v>3.1065299736495384</v>
      </c>
      <c r="G83" s="6">
        <f t="shared" si="15"/>
        <v>3.4397727272727274</v>
      </c>
      <c r="H83" s="12">
        <f t="shared" si="16"/>
        <v>0.42329668972332019</v>
      </c>
      <c r="I83" s="13"/>
    </row>
    <row r="84" spans="1:29" x14ac:dyDescent="0.4">
      <c r="A84" s="14"/>
      <c r="B84" s="15"/>
      <c r="C84" s="10" t="s">
        <v>45</v>
      </c>
      <c r="D84" s="6">
        <f t="shared" si="12"/>
        <v>1</v>
      </c>
      <c r="E84" s="6">
        <f t="shared" si="13"/>
        <v>2.4013024013024009</v>
      </c>
      <c r="F84" s="6">
        <f t="shared" si="14"/>
        <v>4.5663410663410664</v>
      </c>
      <c r="G84" s="6">
        <f t="shared" si="15"/>
        <v>5.0238095238095237</v>
      </c>
      <c r="H84" s="12">
        <f t="shared" si="16"/>
        <v>0.71182336182336192</v>
      </c>
      <c r="I84" s="13"/>
    </row>
    <row r="85" spans="1:29" x14ac:dyDescent="0.4">
      <c r="A85" s="14"/>
      <c r="B85" s="15" t="s">
        <v>39</v>
      </c>
      <c r="C85" s="10" t="s">
        <v>43</v>
      </c>
      <c r="D85" s="6">
        <f t="shared" si="12"/>
        <v>1</v>
      </c>
      <c r="E85" s="6">
        <f t="shared" si="13"/>
        <v>2.2074074074074077</v>
      </c>
      <c r="F85" s="6">
        <f t="shared" si="14"/>
        <v>3.6277777777777782</v>
      </c>
      <c r="G85" s="6">
        <f t="shared" si="15"/>
        <v>3.8518518518518516</v>
      </c>
      <c r="H85" s="12">
        <f t="shared" si="16"/>
        <v>0.49879629629629629</v>
      </c>
      <c r="I85" s="13"/>
    </row>
    <row r="86" spans="1:29" x14ac:dyDescent="0.4">
      <c r="A86" s="14"/>
      <c r="B86" s="15"/>
      <c r="C86" s="10" t="s">
        <v>44</v>
      </c>
      <c r="D86" s="6">
        <f t="shared" si="12"/>
        <v>1</v>
      </c>
      <c r="E86" s="6">
        <f t="shared" si="13"/>
        <v>3.0534433285509324</v>
      </c>
      <c r="F86" s="6">
        <f t="shared" si="14"/>
        <v>4.7528694404591105</v>
      </c>
      <c r="G86" s="6">
        <f t="shared" si="15"/>
        <v>5.0959668420213609</v>
      </c>
      <c r="H86" s="12">
        <f t="shared" si="16"/>
        <v>0.69936633189861297</v>
      </c>
      <c r="I86" s="13"/>
    </row>
    <row r="87" spans="1:29" x14ac:dyDescent="0.4">
      <c r="A87" s="14"/>
      <c r="B87" s="15"/>
      <c r="C87" s="10" t="s">
        <v>45</v>
      </c>
      <c r="D87" s="6">
        <f t="shared" si="12"/>
        <v>1</v>
      </c>
      <c r="E87" s="6">
        <f t="shared" si="13"/>
        <v>2.9315114709851553</v>
      </c>
      <c r="F87" s="6">
        <f t="shared" si="14"/>
        <v>6.6045883940620778</v>
      </c>
      <c r="G87" s="6">
        <f t="shared" si="15"/>
        <v>7.8157894736842097</v>
      </c>
      <c r="H87" s="12">
        <f t="shared" si="16"/>
        <v>1.2060222672064778</v>
      </c>
      <c r="I87" s="13"/>
    </row>
    <row r="88" spans="1:29" x14ac:dyDescent="0.4">
      <c r="H88" s="7"/>
    </row>
    <row r="89" spans="1:29" x14ac:dyDescent="0.4">
      <c r="A89" s="2" t="s">
        <v>37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1" spans="1:29" x14ac:dyDescent="0.4">
      <c r="A91" s="17" t="s">
        <v>53</v>
      </c>
      <c r="B91" s="18"/>
      <c r="C91" s="18"/>
      <c r="D91" s="18"/>
      <c r="E91" s="18"/>
      <c r="F91" s="18"/>
    </row>
    <row r="92" spans="1:29" x14ac:dyDescent="0.4">
      <c r="A92" s="8"/>
      <c r="B92" s="8"/>
      <c r="C92" s="11">
        <v>42802</v>
      </c>
      <c r="D92" s="11">
        <v>42804</v>
      </c>
      <c r="E92" s="11">
        <v>42806</v>
      </c>
      <c r="F92" s="11">
        <v>42808</v>
      </c>
    </row>
    <row r="93" spans="1:29" x14ac:dyDescent="0.4">
      <c r="A93" s="8" t="s">
        <v>50</v>
      </c>
      <c r="B93" s="8" t="s">
        <v>51</v>
      </c>
      <c r="C93" s="11" t="s">
        <v>29</v>
      </c>
      <c r="D93" s="11" t="s">
        <v>30</v>
      </c>
      <c r="E93" s="11" t="s">
        <v>31</v>
      </c>
      <c r="F93" s="11" t="s">
        <v>32</v>
      </c>
    </row>
    <row r="94" spans="1:29" x14ac:dyDescent="0.4">
      <c r="A94" s="16" t="s">
        <v>33</v>
      </c>
      <c r="B94" s="10" t="s">
        <v>38</v>
      </c>
      <c r="C94" s="6">
        <f>AVERAGE(D64:D66)</f>
        <v>1</v>
      </c>
      <c r="D94" s="6">
        <f>AVERAGE(E64:E66)</f>
        <v>4.5753086419753091</v>
      </c>
      <c r="E94" s="6">
        <f>AVERAGE(F64:F66)</f>
        <v>8.3745370370370367</v>
      </c>
      <c r="F94" s="6">
        <f>AVERAGE(G64:G66)</f>
        <v>9.975462962962963</v>
      </c>
    </row>
    <row r="95" spans="1:29" x14ac:dyDescent="0.4">
      <c r="A95" s="16"/>
      <c r="B95" s="10" t="s">
        <v>39</v>
      </c>
      <c r="C95" s="6">
        <f>AVERAGE(D67:D69)</f>
        <v>1</v>
      </c>
      <c r="D95" s="6">
        <f>AVERAGE(E67:E69)</f>
        <v>6.2371693121693133</v>
      </c>
      <c r="E95" s="6">
        <f>AVERAGE(F67:F69)</f>
        <v>10.876455026455027</v>
      </c>
      <c r="F95" s="6">
        <f>AVERAGE(G67:G69)</f>
        <v>14.33968253968254</v>
      </c>
    </row>
    <row r="96" spans="1:29" x14ac:dyDescent="0.4">
      <c r="A96" s="16" t="s">
        <v>35</v>
      </c>
      <c r="B96" s="10" t="s">
        <v>38</v>
      </c>
      <c r="C96" s="6">
        <f>AVERAGE(D70:D72)</f>
        <v>1</v>
      </c>
      <c r="D96" s="6">
        <f>AVERAGE(E70:E72)</f>
        <v>2.7392046424304493</v>
      </c>
      <c r="E96" s="6">
        <f>AVERAGE(F70:F72)</f>
        <v>6.1237185322310772</v>
      </c>
      <c r="F96" s="6">
        <f>AVERAGE(G70:G72)</f>
        <v>7.8475877931971114</v>
      </c>
    </row>
    <row r="97" spans="1:6" x14ac:dyDescent="0.4">
      <c r="A97" s="16"/>
      <c r="B97" s="10" t="s">
        <v>39</v>
      </c>
      <c r="C97" s="6">
        <f>AVERAGE(D73:D75)</f>
        <v>1</v>
      </c>
      <c r="D97" s="6">
        <f>AVERAGE(E73:E75)</f>
        <v>3.3017476350809685</v>
      </c>
      <c r="E97" s="6">
        <f>AVERAGE(F73:F75)</f>
        <v>6.810265351932018</v>
      </c>
      <c r="F97" s="6">
        <f>AVERAGE(G73:G75)</f>
        <v>7.7512626262626272</v>
      </c>
    </row>
    <row r="98" spans="1:6" x14ac:dyDescent="0.4">
      <c r="A98" s="16" t="s">
        <v>34</v>
      </c>
      <c r="B98" s="10" t="s">
        <v>38</v>
      </c>
      <c r="C98" s="6">
        <f>AVERAGE(D76:D78)</f>
        <v>1</v>
      </c>
      <c r="D98" s="6">
        <f>AVERAGE(E76:E78)</f>
        <v>2.7083687554275797</v>
      </c>
      <c r="E98" s="6">
        <f>AVERAGE(F76:F78)</f>
        <v>4.5764186793598558</v>
      </c>
      <c r="F98" s="6">
        <f>AVERAGE(G76:G78)</f>
        <v>5.228973967209261</v>
      </c>
    </row>
    <row r="99" spans="1:6" x14ac:dyDescent="0.4">
      <c r="A99" s="16"/>
      <c r="B99" s="10" t="s">
        <v>39</v>
      </c>
      <c r="C99" s="6">
        <f>AVERAGE(D79:D81)</f>
        <v>1</v>
      </c>
      <c r="D99" s="6">
        <f>AVERAGE(E79:E81)</f>
        <v>2.885290940760497</v>
      </c>
      <c r="E99" s="6">
        <f>AVERAGE(F79:F81)</f>
        <v>5.0548772406357543</v>
      </c>
      <c r="F99" s="6">
        <f>AVERAGE(G79:G81)</f>
        <v>6.2172029896488104</v>
      </c>
    </row>
    <row r="100" spans="1:6" x14ac:dyDescent="0.4">
      <c r="A100" s="16" t="s">
        <v>36</v>
      </c>
      <c r="B100" s="10" t="s">
        <v>38</v>
      </c>
      <c r="C100" s="6">
        <f>AVERAGE(D82:D84)</f>
        <v>1</v>
      </c>
      <c r="D100" s="6">
        <f>AVERAGE(E82:E84)</f>
        <v>2.3682688352978203</v>
      </c>
      <c r="E100" s="6">
        <f>AVERAGE(F82:F84)</f>
        <v>4.3012134235866126</v>
      </c>
      <c r="F100" s="6">
        <f>AVERAGE(G82:G84)</f>
        <v>4.7912795537795541</v>
      </c>
    </row>
    <row r="101" spans="1:6" x14ac:dyDescent="0.4">
      <c r="A101" s="16"/>
      <c r="B101" s="10" t="s">
        <v>39</v>
      </c>
      <c r="C101" s="6">
        <f>AVERAGE(D85:D87)</f>
        <v>1</v>
      </c>
      <c r="D101" s="6">
        <f>AVERAGE(E85:E87)</f>
        <v>2.7307874023144989</v>
      </c>
      <c r="E101" s="6">
        <f>AVERAGE(F85:F87)</f>
        <v>4.9950785374329882</v>
      </c>
      <c r="F101" s="6">
        <f>AVERAGE(G85:G87)</f>
        <v>5.5878693891858076</v>
      </c>
    </row>
    <row r="103" spans="1:6" x14ac:dyDescent="0.4">
      <c r="A103" s="17" t="s">
        <v>52</v>
      </c>
      <c r="B103" s="18"/>
      <c r="C103" s="18"/>
      <c r="D103" s="18"/>
      <c r="E103" s="18"/>
      <c r="F103" s="18"/>
    </row>
    <row r="104" spans="1:6" x14ac:dyDescent="0.4">
      <c r="A104" s="8"/>
      <c r="B104" s="8"/>
      <c r="C104" s="11">
        <v>42802</v>
      </c>
      <c r="D104" s="11">
        <v>42804</v>
      </c>
      <c r="E104" s="11">
        <v>42806</v>
      </c>
      <c r="F104" s="11">
        <v>42808</v>
      </c>
    </row>
    <row r="105" spans="1:6" x14ac:dyDescent="0.4">
      <c r="A105" s="8" t="s">
        <v>50</v>
      </c>
      <c r="B105" s="8" t="s">
        <v>51</v>
      </c>
      <c r="C105" s="11" t="s">
        <v>29</v>
      </c>
      <c r="D105" s="11" t="s">
        <v>30</v>
      </c>
      <c r="E105" s="11" t="s">
        <v>31</v>
      </c>
      <c r="F105" s="11" t="s">
        <v>32</v>
      </c>
    </row>
    <row r="106" spans="1:6" x14ac:dyDescent="0.4">
      <c r="A106" s="16" t="s">
        <v>33</v>
      </c>
      <c r="B106" s="10" t="s">
        <v>38</v>
      </c>
      <c r="C106" s="6">
        <f>STDEV(D64:D66)</f>
        <v>0</v>
      </c>
      <c r="D106" s="6">
        <f>STDEV(E64:E66)</f>
        <v>0.68153515623299077</v>
      </c>
      <c r="E106" s="6">
        <f>STDEV(F64:F66)</f>
        <v>1.6339144925393261</v>
      </c>
      <c r="F106" s="6">
        <f>STDEV(G64:G66)</f>
        <v>2.6424713742994062</v>
      </c>
    </row>
    <row r="107" spans="1:6" x14ac:dyDescent="0.4">
      <c r="A107" s="16"/>
      <c r="B107" s="10" t="s">
        <v>39</v>
      </c>
      <c r="C107" s="6">
        <f>STDEV(D67:D69)</f>
        <v>0</v>
      </c>
      <c r="D107" s="6">
        <f t="shared" ref="D107:F107" si="20">STDEV(E67:E69)</f>
        <v>2.0573235155052969</v>
      </c>
      <c r="E107" s="6">
        <f t="shared" si="20"/>
        <v>2.0193097085391791</v>
      </c>
      <c r="F107" s="6">
        <f t="shared" si="20"/>
        <v>1.4286622546083128</v>
      </c>
    </row>
    <row r="108" spans="1:6" x14ac:dyDescent="0.4">
      <c r="A108" s="16" t="s">
        <v>35</v>
      </c>
      <c r="B108" s="10" t="s">
        <v>38</v>
      </c>
      <c r="C108" s="6">
        <f>STDEV(D70:D72)</f>
        <v>0</v>
      </c>
      <c r="D108" s="6">
        <f t="shared" ref="D108:F108" si="21">STDEV(E70:E72)</f>
        <v>0.89183540241942361</v>
      </c>
      <c r="E108" s="6">
        <f t="shared" si="21"/>
        <v>1.9118984881757299</v>
      </c>
      <c r="F108" s="6">
        <f t="shared" si="21"/>
        <v>3.1077138962444231</v>
      </c>
    </row>
    <row r="109" spans="1:6" x14ac:dyDescent="0.4">
      <c r="A109" s="16"/>
      <c r="B109" s="10" t="s">
        <v>39</v>
      </c>
      <c r="C109" s="6">
        <f>STDEV(D73:D75)</f>
        <v>0</v>
      </c>
      <c r="D109" s="6">
        <f t="shared" ref="D109:F109" si="22">STDEV(E73:E75)</f>
        <v>0.94030188263129688</v>
      </c>
      <c r="E109" s="6">
        <f t="shared" si="22"/>
        <v>2.4784266725381792</v>
      </c>
      <c r="F109" s="6">
        <f t="shared" si="22"/>
        <v>2.9285720007148641</v>
      </c>
    </row>
    <row r="110" spans="1:6" x14ac:dyDescent="0.4">
      <c r="A110" s="16" t="s">
        <v>34</v>
      </c>
      <c r="B110" s="10" t="s">
        <v>38</v>
      </c>
      <c r="C110" s="6">
        <f>STDEV(D76:D78)</f>
        <v>0</v>
      </c>
      <c r="D110" s="6">
        <f t="shared" ref="D110:F110" si="23">STDEV(E76:E78)</f>
        <v>0.31011596621967136</v>
      </c>
      <c r="E110" s="6">
        <f t="shared" si="23"/>
        <v>0.49084047042432405</v>
      </c>
      <c r="F110" s="6">
        <f t="shared" si="23"/>
        <v>1.184046674704794</v>
      </c>
    </row>
    <row r="111" spans="1:6" x14ac:dyDescent="0.4">
      <c r="A111" s="16"/>
      <c r="B111" s="10" t="s">
        <v>39</v>
      </c>
      <c r="C111" s="6">
        <f>STDEV(D79:D81)</f>
        <v>0</v>
      </c>
      <c r="D111" s="6">
        <f t="shared" ref="D111:F111" si="24">STDEV(E79:E81)</f>
        <v>0.88672186216213245</v>
      </c>
      <c r="E111" s="6">
        <f t="shared" si="24"/>
        <v>0.78355160412545388</v>
      </c>
      <c r="F111" s="6">
        <f t="shared" si="24"/>
        <v>0.97888504116630604</v>
      </c>
    </row>
    <row r="112" spans="1:6" x14ac:dyDescent="0.4">
      <c r="A112" s="16" t="s">
        <v>36</v>
      </c>
      <c r="B112" s="10" t="s">
        <v>38</v>
      </c>
      <c r="C112" s="6">
        <f>STDEV(D82:D84)</f>
        <v>0</v>
      </c>
      <c r="D112" s="6">
        <f t="shared" ref="D112:F112" si="25">STDEV(E82:E84)</f>
        <v>0.39288062904782495</v>
      </c>
      <c r="E112" s="6">
        <f t="shared" si="25"/>
        <v>1.0866543174287309</v>
      </c>
      <c r="F112" s="6">
        <f t="shared" si="25"/>
        <v>1.2515490590439322</v>
      </c>
    </row>
    <row r="113" spans="1:6" x14ac:dyDescent="0.4">
      <c r="A113" s="16"/>
      <c r="B113" s="10" t="s">
        <v>39</v>
      </c>
      <c r="C113" s="6">
        <f>STDEV(D85:D87)</f>
        <v>0</v>
      </c>
      <c r="D113" s="6">
        <f t="shared" ref="D113:F113" si="26">STDEV(E85:E87)</f>
        <v>0.45734211349280757</v>
      </c>
      <c r="E113" s="6">
        <f t="shared" si="26"/>
        <v>1.503113201425099</v>
      </c>
      <c r="F113" s="6">
        <f t="shared" si="26"/>
        <v>2.0272336950570473</v>
      </c>
    </row>
  </sheetData>
  <mergeCells count="33">
    <mergeCell ref="A100:A101"/>
    <mergeCell ref="A106:A107"/>
    <mergeCell ref="A108:A109"/>
    <mergeCell ref="A110:A111"/>
    <mergeCell ref="A112:A113"/>
    <mergeCell ref="A103:F103"/>
    <mergeCell ref="B82:B84"/>
    <mergeCell ref="B85:B87"/>
    <mergeCell ref="A94:A95"/>
    <mergeCell ref="A96:A97"/>
    <mergeCell ref="A98:A99"/>
    <mergeCell ref="A91:F91"/>
    <mergeCell ref="A82:A87"/>
    <mergeCell ref="C4:F4"/>
    <mergeCell ref="J4:M4"/>
    <mergeCell ref="Q4:T4"/>
    <mergeCell ref="C33:F33"/>
    <mergeCell ref="J33:M33"/>
    <mergeCell ref="Q33:T33"/>
    <mergeCell ref="D62:G62"/>
    <mergeCell ref="U63:V63"/>
    <mergeCell ref="W63:X63"/>
    <mergeCell ref="Y63:Z63"/>
    <mergeCell ref="A64:A69"/>
    <mergeCell ref="B64:B66"/>
    <mergeCell ref="B67:B69"/>
    <mergeCell ref="AA63:AB63"/>
    <mergeCell ref="A70:A75"/>
    <mergeCell ref="B70:B72"/>
    <mergeCell ref="B73:B75"/>
    <mergeCell ref="A76:A81"/>
    <mergeCell ref="B76:B78"/>
    <mergeCell ref="B79:B8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IBBL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Mommaerts</dc:creator>
  <cp:lastModifiedBy>Kathleen Mommaerts</cp:lastModifiedBy>
  <cp:lastPrinted>2018-04-09T14:03:35Z</cp:lastPrinted>
  <dcterms:created xsi:type="dcterms:W3CDTF">2017-10-11T09:55:09Z</dcterms:created>
  <dcterms:modified xsi:type="dcterms:W3CDTF">2020-11-02T18:27:49Z</dcterms:modified>
</cp:coreProperties>
</file>