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VDAC" sheetId="1" r:id="rId1"/>
    <sheet name="Parki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J15" i="2"/>
  <c r="I15" i="2"/>
  <c r="J14" i="2"/>
  <c r="I14" i="2"/>
  <c r="J13" i="2"/>
  <c r="I13" i="2"/>
  <c r="O6" i="2"/>
  <c r="N6" i="2"/>
  <c r="P6" i="2" s="1"/>
  <c r="J6" i="2"/>
  <c r="I6" i="2"/>
  <c r="O5" i="2"/>
  <c r="N5" i="2"/>
  <c r="Q5" i="2" s="1"/>
  <c r="J5" i="2"/>
  <c r="I5" i="2"/>
  <c r="O4" i="2"/>
  <c r="N4" i="2"/>
  <c r="N14" i="2" s="1"/>
  <c r="J4" i="2"/>
  <c r="I4" i="2"/>
  <c r="O3" i="2"/>
  <c r="O13" i="2" s="1"/>
  <c r="N3" i="2"/>
  <c r="J3" i="2"/>
  <c r="I3" i="2"/>
  <c r="O16" i="1"/>
  <c r="O15" i="1"/>
  <c r="O14" i="1"/>
  <c r="O13" i="1"/>
  <c r="N16" i="1"/>
  <c r="N15" i="1"/>
  <c r="Q15" i="1"/>
  <c r="Q16" i="1"/>
  <c r="N14" i="1"/>
  <c r="Q14" i="1"/>
  <c r="N13" i="1"/>
  <c r="O4" i="1"/>
  <c r="P4" i="1" s="1"/>
  <c r="O5" i="1"/>
  <c r="O6" i="1"/>
  <c r="N4" i="1"/>
  <c r="N5" i="1"/>
  <c r="N6" i="1"/>
  <c r="O3" i="1"/>
  <c r="N3" i="1"/>
  <c r="Q3" i="1" s="1"/>
  <c r="Q6" i="1"/>
  <c r="P6" i="1"/>
  <c r="Q5" i="1"/>
  <c r="P5" i="1"/>
  <c r="J16" i="1"/>
  <c r="I16" i="1"/>
  <c r="J15" i="1"/>
  <c r="I15" i="1"/>
  <c r="J14" i="1"/>
  <c r="I14" i="1"/>
  <c r="J13" i="1"/>
  <c r="I13" i="1"/>
  <c r="J4" i="1"/>
  <c r="J5" i="1"/>
  <c r="J6" i="1"/>
  <c r="J3" i="1"/>
  <c r="I4" i="1"/>
  <c r="I5" i="1"/>
  <c r="I6" i="1"/>
  <c r="I3" i="1"/>
  <c r="O15" i="2" l="1"/>
  <c r="P5" i="2"/>
  <c r="P4" i="2"/>
  <c r="Q4" i="2"/>
  <c r="N15" i="2"/>
  <c r="O16" i="2"/>
  <c r="Q6" i="2"/>
  <c r="O14" i="2"/>
  <c r="P14" i="2" s="1"/>
  <c r="N16" i="2"/>
  <c r="P3" i="2"/>
  <c r="N13" i="2"/>
  <c r="P13" i="2" s="1"/>
  <c r="Q3" i="2"/>
  <c r="P13" i="1"/>
  <c r="P15" i="1"/>
  <c r="P14" i="1"/>
  <c r="P16" i="1"/>
  <c r="Q4" i="1"/>
  <c r="P3" i="1"/>
  <c r="Q14" i="2" l="1"/>
  <c r="Q15" i="2"/>
  <c r="P15" i="2"/>
  <c r="Q16" i="2"/>
  <c r="P16" i="2"/>
</calcChain>
</file>

<file path=xl/sharedStrings.xml><?xml version="1.0" encoding="utf-8"?>
<sst xmlns="http://schemas.openxmlformats.org/spreadsheetml/2006/main" count="116" uniqueCount="15">
  <si>
    <t>Ub-VDAC</t>
  </si>
  <si>
    <t>DMSO</t>
  </si>
  <si>
    <t>CCCP</t>
  </si>
  <si>
    <t>825-GC</t>
  </si>
  <si>
    <t>2122-GC</t>
  </si>
  <si>
    <t>Corrected</t>
  </si>
  <si>
    <t>Patient</t>
  </si>
  <si>
    <t>mean</t>
  </si>
  <si>
    <t>sd</t>
  </si>
  <si>
    <t>Actin</t>
  </si>
  <si>
    <t>Ub-VDAC/Actin</t>
  </si>
  <si>
    <t>Ub-VDAC/Actin (fold change)</t>
  </si>
  <si>
    <t>Parkin</t>
  </si>
  <si>
    <t>Parkin/Actin</t>
  </si>
  <si>
    <t>Parkin/Actin (fold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</si>
</sst>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Ub-VDAC1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VDAC!$L$13:$M$16</c:f>
              <c:multiLvlStrCache>
                <c:ptCount val="4"/>
                <c:lvl>
                  <c:pt idx="0">
                    <c:v>DMSO</c:v>
                  </c:pt>
                  <c:pt idx="1">
                    <c:v>CCCP</c:v>
                  </c:pt>
                  <c:pt idx="2">
                    <c:v>DMSO</c:v>
                  </c:pt>
                  <c:pt idx="3">
                    <c:v>CCCP</c:v>
                  </c:pt>
                </c:lvl>
                <c:lvl>
                  <c:pt idx="0">
                    <c:v>Corrected</c:v>
                  </c:pt>
                  <c:pt idx="2">
                    <c:v>Patient</c:v>
                  </c:pt>
                </c:lvl>
              </c:multiLvlStrCache>
            </c:multiLvlStrRef>
          </c:cat>
          <c:val>
            <c:numRef>
              <c:f>VDAC!$P$13:$P$16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10.235842518939018</c:v>
                </c:pt>
                <c:pt idx="2">
                  <c:v>0.99913611089574672</c:v>
                </c:pt>
                <c:pt idx="3">
                  <c:v>0.69010179687180773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4-4471-BDAA-B61255011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051264"/>
        <c:axId val="356050016"/>
      </c:barChart>
      <c:catAx>
        <c:axId val="3560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050016"/>
        <c:crosses val="autoZero"/>
        <c:auto val="1"/>
        <c:lblAlgn val="ctr"/>
        <c:lblOffset val="100"/>
        <c:noMultiLvlLbl val="0"/>
      </c:catAx>
      <c:valAx>
        <c:axId val="3560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05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Parkin</a:t>
            </a:r>
          </a:p>
        </c:rich>
      </c:tx>
      <c:layout>
        <c:manualLayout>
          <c:xMode val="edge"/>
          <c:yMode val="edge"/>
          <c:x val="0.40407140475518738"/>
          <c:y val="7.0063694267515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Parkin!$L$13:$M$16</c:f>
              <c:multiLvlStrCache>
                <c:ptCount val="4"/>
                <c:lvl>
                  <c:pt idx="0">
                    <c:v>DMSO</c:v>
                  </c:pt>
                  <c:pt idx="1">
                    <c:v>CCCP</c:v>
                  </c:pt>
                  <c:pt idx="2">
                    <c:v>DMSO</c:v>
                  </c:pt>
                  <c:pt idx="3">
                    <c:v>CCCP</c:v>
                  </c:pt>
                </c:lvl>
                <c:lvl>
                  <c:pt idx="0">
                    <c:v>Corrected</c:v>
                  </c:pt>
                  <c:pt idx="2">
                    <c:v>Patient</c:v>
                  </c:pt>
                </c:lvl>
              </c:multiLvlStrCache>
            </c:multiLvlStrRef>
          </c:cat>
          <c:val>
            <c:numRef>
              <c:f>Parkin!$P$13:$P$16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0.21485445913329274</c:v>
                </c:pt>
                <c:pt idx="2">
                  <c:v>1.985530395006103</c:v>
                </c:pt>
                <c:pt idx="3">
                  <c:v>2.5415562940042196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2-426C-BE20-D2743853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667088"/>
        <c:axId val="355664592"/>
      </c:barChart>
      <c:catAx>
        <c:axId val="35566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664592"/>
        <c:crosses val="autoZero"/>
        <c:auto val="1"/>
        <c:lblAlgn val="ctr"/>
        <c:lblOffset val="100"/>
        <c:noMultiLvlLbl val="0"/>
      </c:catAx>
      <c:valAx>
        <c:axId val="3556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66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18</xdr:row>
      <xdr:rowOff>69850</xdr:rowOff>
    </xdr:from>
    <xdr:to>
      <xdr:col>15</xdr:col>
      <xdr:colOff>222250</xdr:colOff>
      <xdr:row>28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184150</xdr:colOff>
      <xdr:row>18</xdr:row>
      <xdr:rowOff>50800</xdr:rowOff>
    </xdr:from>
    <xdr:to>
      <xdr:col>15</xdr:col>
      <xdr:colOff>311150</xdr:colOff>
      <xdr:row>29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opLeftCell="A7" workbookViewId="0">
      <selection activeCell="Q23" sqref="Q23"/>
    </sheetView>
  </sheetViews>
  <sheetFormatPr defaultRowHeight="14.5" x14ac:dyDescent="0.35"/>
  <cols>
    <col min="1" max="3" width="8.7265625" style="4"/>
    <col min="14" max="14" width="13.26953125" customWidth="1"/>
    <col min="15" max="15" width="12.81640625" customWidth="1"/>
    <col min="16" max="16" width="10.453125" bestFit="1" customWidth="1"/>
    <col min="17" max="17" width="10.36328125" bestFit="1" customWidth="1"/>
  </cols>
  <sheetData>
    <row r="2" spans="1:17" x14ac:dyDescent="0.35">
      <c r="C2" s="4" t="s">
        <v>0</v>
      </c>
      <c r="G2" s="2" t="s">
        <v>0</v>
      </c>
      <c r="H2" s="2"/>
      <c r="I2" s="1" t="s">
        <v>7</v>
      </c>
      <c r="J2" s="1" t="s">
        <v>8</v>
      </c>
      <c r="N2" s="2" t="s">
        <v>10</v>
      </c>
      <c r="O2" s="2"/>
      <c r="P2" s="1" t="s">
        <v>7</v>
      </c>
      <c r="Q2" s="1" t="s">
        <v>8</v>
      </c>
    </row>
    <row r="3" spans="1:17" x14ac:dyDescent="0.35">
      <c r="A3" s="10" t="s">
        <v>3</v>
      </c>
      <c r="B3" s="11" t="s">
        <v>1</v>
      </c>
      <c r="C3" s="11">
        <v>1822.4059999999999</v>
      </c>
      <c r="E3" s="3" t="s">
        <v>5</v>
      </c>
      <c r="F3" s="1" t="s">
        <v>1</v>
      </c>
      <c r="G3" s="14">
        <v>1822.4059999999999</v>
      </c>
      <c r="H3" s="15">
        <v>1095.6780000000001</v>
      </c>
      <c r="I3">
        <f>AVERAGE(G3:H3)</f>
        <v>1459.0419999999999</v>
      </c>
      <c r="J3">
        <f>STDEV(G3:H3)</f>
        <v>513.87429687813778</v>
      </c>
      <c r="L3" s="3" t="s">
        <v>5</v>
      </c>
      <c r="M3" s="1" t="s">
        <v>1</v>
      </c>
      <c r="N3" s="9">
        <f>G3/G13</f>
        <v>9.4646128565934615E-2</v>
      </c>
      <c r="O3" s="9">
        <f>H3/H13</f>
        <v>4.2362101284378055E-2</v>
      </c>
      <c r="P3" s="9">
        <f>AVERAGE(N3:O3)</f>
        <v>6.8504114925156331E-2</v>
      </c>
      <c r="Q3" s="9">
        <f>STDEV(N3:O3)</f>
        <v>3.697039023853109E-2</v>
      </c>
    </row>
    <row r="4" spans="1:17" x14ac:dyDescent="0.35">
      <c r="A4" s="10"/>
      <c r="B4" s="11" t="s">
        <v>2</v>
      </c>
      <c r="C4" s="11">
        <v>28375.756000000001</v>
      </c>
      <c r="E4" s="3"/>
      <c r="F4" s="1" t="s">
        <v>2</v>
      </c>
      <c r="G4" s="14">
        <v>28375.756000000001</v>
      </c>
      <c r="H4" s="15">
        <v>7122.9949999999999</v>
      </c>
      <c r="I4">
        <f t="shared" ref="I4:I6" si="0">AVERAGE(G4:H4)</f>
        <v>17749.375500000002</v>
      </c>
      <c r="J4">
        <f t="shared" ref="J4:J6" si="1">STDEV(G4:H4)</f>
        <v>15027.971422036988</v>
      </c>
      <c r="L4" s="3"/>
      <c r="M4" s="1" t="s">
        <v>2</v>
      </c>
      <c r="N4" s="9">
        <f t="shared" ref="N4:N6" si="2">G4/G14</f>
        <v>1.209431258099777</v>
      </c>
      <c r="O4" s="9">
        <f t="shared" ref="O4:O6" si="3">H4/H14</f>
        <v>0.32590140649683969</v>
      </c>
      <c r="P4" s="9">
        <f t="shared" ref="P4:P6" si="4">AVERAGE(N4:O4)</f>
        <v>0.76766633229830838</v>
      </c>
      <c r="Q4" s="9">
        <f t="shared" ref="Q4:Q6" si="5">STDEV(N4:O4)</f>
        <v>0.62474994944918094</v>
      </c>
    </row>
    <row r="5" spans="1:17" x14ac:dyDescent="0.35">
      <c r="A5" s="10">
        <v>825</v>
      </c>
      <c r="B5" s="11" t="s">
        <v>1</v>
      </c>
      <c r="C5" s="11">
        <v>2478.4059999999999</v>
      </c>
      <c r="E5" s="3" t="s">
        <v>6</v>
      </c>
      <c r="F5" s="1" t="s">
        <v>1</v>
      </c>
      <c r="G5" s="14">
        <v>2478.4059999999999</v>
      </c>
      <c r="H5" s="15">
        <v>790.43499999999995</v>
      </c>
      <c r="I5">
        <f t="shared" si="0"/>
        <v>1634.4204999999999</v>
      </c>
      <c r="J5">
        <f t="shared" si="1"/>
        <v>1193.5757405462377</v>
      </c>
      <c r="L5" s="3" t="s">
        <v>6</v>
      </c>
      <c r="M5" s="1" t="s">
        <v>1</v>
      </c>
      <c r="N5" s="9">
        <f t="shared" si="2"/>
        <v>0.10530803652103098</v>
      </c>
      <c r="O5" s="9">
        <f t="shared" si="3"/>
        <v>3.7516808603878821E-2</v>
      </c>
      <c r="P5" s="9">
        <f t="shared" si="4"/>
        <v>7.1412422562454891E-2</v>
      </c>
      <c r="Q5" s="9">
        <f t="shared" si="5"/>
        <v>4.7935636965181112E-2</v>
      </c>
    </row>
    <row r="6" spans="1:17" x14ac:dyDescent="0.35">
      <c r="A6" s="10"/>
      <c r="B6" s="11" t="s">
        <v>2</v>
      </c>
      <c r="C6" s="11">
        <v>2027.991</v>
      </c>
      <c r="E6" s="3"/>
      <c r="F6" s="1" t="s">
        <v>2</v>
      </c>
      <c r="G6" s="14">
        <v>2027.991</v>
      </c>
      <c r="H6" s="15">
        <v>378.23399999999998</v>
      </c>
      <c r="I6">
        <f t="shared" si="0"/>
        <v>1203.1125</v>
      </c>
      <c r="J6">
        <f t="shared" si="1"/>
        <v>1166.5543620099752</v>
      </c>
      <c r="L6" s="3"/>
      <c r="M6" s="1" t="s">
        <v>2</v>
      </c>
      <c r="N6" s="9">
        <f t="shared" si="2"/>
        <v>8.8915322949076545E-2</v>
      </c>
      <c r="O6" s="9">
        <f t="shared" si="3"/>
        <v>1.8671240561307149E-2</v>
      </c>
      <c r="P6" s="9">
        <f t="shared" si="4"/>
        <v>5.3793281755191845E-2</v>
      </c>
      <c r="Q6" s="9">
        <f t="shared" si="5"/>
        <v>4.9670066994618289E-2</v>
      </c>
    </row>
    <row r="7" spans="1:17" x14ac:dyDescent="0.35">
      <c r="A7" s="12" t="s">
        <v>4</v>
      </c>
      <c r="B7" s="13" t="s">
        <v>1</v>
      </c>
      <c r="C7" s="13">
        <v>1095.6780000000001</v>
      </c>
    </row>
    <row r="8" spans="1:17" x14ac:dyDescent="0.35">
      <c r="A8" s="12"/>
      <c r="B8" s="13" t="s">
        <v>2</v>
      </c>
      <c r="C8" s="13">
        <v>7122.9949999999999</v>
      </c>
    </row>
    <row r="9" spans="1:17" x14ac:dyDescent="0.35">
      <c r="A9" s="12">
        <v>2122</v>
      </c>
      <c r="B9" s="13" t="s">
        <v>1</v>
      </c>
      <c r="C9" s="13">
        <v>790.43499999999995</v>
      </c>
    </row>
    <row r="10" spans="1:17" x14ac:dyDescent="0.35">
      <c r="A10" s="12"/>
      <c r="B10" s="13" t="s">
        <v>2</v>
      </c>
      <c r="C10" s="13">
        <v>378.23399999999998</v>
      </c>
    </row>
    <row r="11" spans="1:17" x14ac:dyDescent="0.35">
      <c r="A11" s="1"/>
      <c r="B11" s="1"/>
      <c r="C11" s="1"/>
    </row>
    <row r="12" spans="1:17" x14ac:dyDescent="0.35">
      <c r="A12" s="1"/>
      <c r="B12" s="1"/>
      <c r="C12" s="1" t="s">
        <v>9</v>
      </c>
      <c r="G12" s="2" t="s">
        <v>9</v>
      </c>
      <c r="H12" s="2"/>
      <c r="I12" s="1" t="s">
        <v>7</v>
      </c>
      <c r="J12" s="1" t="s">
        <v>8</v>
      </c>
      <c r="L12" s="6"/>
      <c r="M12" s="6"/>
      <c r="N12" s="5" t="s">
        <v>11</v>
      </c>
      <c r="O12" s="5"/>
      <c r="P12" s="6" t="s">
        <v>7</v>
      </c>
      <c r="Q12" s="6" t="s">
        <v>8</v>
      </c>
    </row>
    <row r="13" spans="1:17" x14ac:dyDescent="0.35">
      <c r="A13" s="10" t="s">
        <v>3</v>
      </c>
      <c r="B13" s="11" t="s">
        <v>1</v>
      </c>
      <c r="C13" s="11">
        <v>19254.945</v>
      </c>
      <c r="E13" s="3" t="s">
        <v>5</v>
      </c>
      <c r="F13" s="1" t="s">
        <v>1</v>
      </c>
      <c r="G13" s="11">
        <v>19254.945</v>
      </c>
      <c r="H13" s="13">
        <v>25864.580999999998</v>
      </c>
      <c r="I13">
        <f>AVERAGE(G13:H13)</f>
        <v>22559.762999999999</v>
      </c>
      <c r="J13">
        <f>STDEV(G13:H13)</f>
        <v>4673.718436774725</v>
      </c>
      <c r="L13" s="7" t="s">
        <v>5</v>
      </c>
      <c r="M13" s="6" t="s">
        <v>1</v>
      </c>
      <c r="N13" s="6">
        <f>N3/N3</f>
        <v>1</v>
      </c>
      <c r="O13" s="6">
        <f>O3/O3</f>
        <v>1</v>
      </c>
      <c r="P13" s="6">
        <f>AVERAGE(N13:O13)</f>
        <v>1</v>
      </c>
      <c r="Q13" s="6"/>
    </row>
    <row r="14" spans="1:17" x14ac:dyDescent="0.35">
      <c r="A14" s="10"/>
      <c r="B14" s="11" t="s">
        <v>2</v>
      </c>
      <c r="C14" s="11">
        <v>23462.065999999999</v>
      </c>
      <c r="E14" s="3"/>
      <c r="F14" s="1" t="s">
        <v>2</v>
      </c>
      <c r="G14" s="11">
        <v>23462.065999999999</v>
      </c>
      <c r="H14" s="13">
        <v>21856.288</v>
      </c>
      <c r="I14">
        <f t="shared" ref="I14:I16" si="6">AVERAGE(G14:H14)</f>
        <v>22659.177</v>
      </c>
      <c r="J14">
        <f t="shared" ref="J14:J16" si="7">STDEV(G14:H14)</f>
        <v>1135.4565128801707</v>
      </c>
      <c r="L14" s="7"/>
      <c r="M14" s="6" t="s">
        <v>2</v>
      </c>
      <c r="N14" s="8">
        <f>N4/N3</f>
        <v>12.778454612195095</v>
      </c>
      <c r="O14" s="8">
        <f>O4/O3</f>
        <v>7.693230425682942</v>
      </c>
      <c r="P14" s="8">
        <f t="shared" ref="P14:P16" si="8">AVERAGE(N14:O14)</f>
        <v>10.235842518939018</v>
      </c>
      <c r="Q14" s="8">
        <f t="shared" ref="Q14:Q16" si="9">STDEV(N14:O14)</f>
        <v>3.5957965061365913</v>
      </c>
    </row>
    <row r="15" spans="1:17" x14ac:dyDescent="0.35">
      <c r="A15" s="10">
        <v>825</v>
      </c>
      <c r="B15" s="11" t="s">
        <v>1</v>
      </c>
      <c r="C15" s="11">
        <v>23534.823</v>
      </c>
      <c r="E15" s="3" t="s">
        <v>6</v>
      </c>
      <c r="F15" s="1" t="s">
        <v>1</v>
      </c>
      <c r="G15" s="11">
        <v>23534.823</v>
      </c>
      <c r="H15" s="13">
        <v>21068.823</v>
      </c>
      <c r="I15">
        <f t="shared" si="6"/>
        <v>22301.823</v>
      </c>
      <c r="J15">
        <f t="shared" si="7"/>
        <v>1743.7253224060262</v>
      </c>
      <c r="L15" s="7" t="s">
        <v>6</v>
      </c>
      <c r="M15" s="6" t="s">
        <v>1</v>
      </c>
      <c r="N15" s="8">
        <f>N5/N3</f>
        <v>1.1126502279242072</v>
      </c>
      <c r="O15" s="8">
        <f>O5/O3</f>
        <v>0.88562199386728624</v>
      </c>
      <c r="P15" s="8">
        <f t="shared" si="8"/>
        <v>0.99913611089574672</v>
      </c>
      <c r="Q15" s="8">
        <f t="shared" si="9"/>
        <v>0.16053320382245609</v>
      </c>
    </row>
    <row r="16" spans="1:17" x14ac:dyDescent="0.35">
      <c r="A16" s="10"/>
      <c r="B16" s="11" t="s">
        <v>2</v>
      </c>
      <c r="C16" s="11">
        <v>22808.116000000002</v>
      </c>
      <c r="E16" s="3"/>
      <c r="F16" s="1" t="s">
        <v>2</v>
      </c>
      <c r="G16" s="11">
        <v>22808.116000000002</v>
      </c>
      <c r="H16" s="13">
        <v>20257.572</v>
      </c>
      <c r="I16">
        <f t="shared" si="6"/>
        <v>21532.844000000001</v>
      </c>
      <c r="J16">
        <f t="shared" si="7"/>
        <v>1803.5069581146629</v>
      </c>
      <c r="L16" s="7"/>
      <c r="M16" s="6" t="s">
        <v>2</v>
      </c>
      <c r="N16" s="8">
        <f>N6/N3</f>
        <v>0.93945018455915241</v>
      </c>
      <c r="O16" s="8">
        <f>O6/O3</f>
        <v>0.44075340918446304</v>
      </c>
      <c r="P16" s="8">
        <f t="shared" si="8"/>
        <v>0.69010179687180773</v>
      </c>
      <c r="Q16" s="8">
        <f t="shared" si="9"/>
        <v>0.35263187162330728</v>
      </c>
    </row>
    <row r="17" spans="1:3" x14ac:dyDescent="0.35">
      <c r="A17" s="12" t="s">
        <v>4</v>
      </c>
      <c r="B17" s="13" t="s">
        <v>1</v>
      </c>
      <c r="C17" s="13">
        <v>25864.580999999998</v>
      </c>
    </row>
    <row r="18" spans="1:3" x14ac:dyDescent="0.35">
      <c r="A18" s="12"/>
      <c r="B18" s="13" t="s">
        <v>2</v>
      </c>
      <c r="C18" s="13">
        <v>21856.288</v>
      </c>
    </row>
    <row r="19" spans="1:3" x14ac:dyDescent="0.35">
      <c r="A19" s="12">
        <v>2122</v>
      </c>
      <c r="B19" s="13" t="s">
        <v>1</v>
      </c>
      <c r="C19" s="13">
        <v>21068.823</v>
      </c>
    </row>
    <row r="20" spans="1:3" x14ac:dyDescent="0.35">
      <c r="A20" s="12"/>
      <c r="B20" s="13" t="s">
        <v>2</v>
      </c>
      <c r="C20" s="13">
        <v>20257.572</v>
      </c>
    </row>
  </sheetData>
  <mergeCells count="20">
    <mergeCell ref="N2:O2"/>
    <mergeCell ref="L3:L4"/>
    <mergeCell ref="L5:L6"/>
    <mergeCell ref="N12:O12"/>
    <mergeCell ref="L13:L14"/>
    <mergeCell ref="L15:L16"/>
    <mergeCell ref="G2:H2"/>
    <mergeCell ref="A13:A14"/>
    <mergeCell ref="A15:A16"/>
    <mergeCell ref="A17:A18"/>
    <mergeCell ref="A19:A20"/>
    <mergeCell ref="G12:H12"/>
    <mergeCell ref="E13:E14"/>
    <mergeCell ref="E15:E16"/>
    <mergeCell ref="A3:A4"/>
    <mergeCell ref="A5:A6"/>
    <mergeCell ref="A7:A8"/>
    <mergeCell ref="A9:A10"/>
    <mergeCell ref="E3:E4"/>
    <mergeCell ref="E5:E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topLeftCell="B7" workbookViewId="0">
      <selection activeCell="Q21" sqref="Q21"/>
    </sheetView>
  </sheetViews>
  <sheetFormatPr defaultRowHeight="14.5" x14ac:dyDescent="0.35"/>
  <cols>
    <col min="1" max="3" width="8.7265625" style="4"/>
    <col min="14" max="14" width="13.26953125" customWidth="1"/>
    <col min="15" max="15" width="12.81640625" customWidth="1"/>
    <col min="16" max="16" width="10.453125" bestFit="1" customWidth="1"/>
    <col min="17" max="17" width="10.36328125" bestFit="1" customWidth="1"/>
  </cols>
  <sheetData>
    <row r="2" spans="1:17" x14ac:dyDescent="0.35">
      <c r="C2" s="4" t="s">
        <v>12</v>
      </c>
      <c r="G2" s="2" t="s">
        <v>12</v>
      </c>
      <c r="H2" s="2"/>
      <c r="I2" s="1" t="s">
        <v>7</v>
      </c>
      <c r="J2" s="1" t="s">
        <v>8</v>
      </c>
      <c r="N2" s="2" t="s">
        <v>13</v>
      </c>
      <c r="O2" s="2"/>
      <c r="P2" s="1" t="s">
        <v>7</v>
      </c>
      <c r="Q2" s="1" t="s">
        <v>8</v>
      </c>
    </row>
    <row r="3" spans="1:17" x14ac:dyDescent="0.35">
      <c r="A3" s="10" t="s">
        <v>3</v>
      </c>
      <c r="B3" s="11" t="s">
        <v>1</v>
      </c>
      <c r="C3" s="11">
        <v>15702.643</v>
      </c>
      <c r="E3" s="3" t="s">
        <v>5</v>
      </c>
      <c r="F3" s="1" t="s">
        <v>1</v>
      </c>
      <c r="G3" s="11">
        <v>15702.643</v>
      </c>
      <c r="H3" s="13">
        <v>3440.64</v>
      </c>
      <c r="I3">
        <f>AVERAGE(G3:H3)</f>
        <v>9571.6414999999997</v>
      </c>
      <c r="J3">
        <f>STDEV(G3:H3)</f>
        <v>8670.5454722297909</v>
      </c>
      <c r="L3" s="3" t="s">
        <v>5</v>
      </c>
      <c r="M3" s="1" t="s">
        <v>1</v>
      </c>
      <c r="N3" s="9">
        <f>G3/G13</f>
        <v>0.81551222296402304</v>
      </c>
      <c r="O3" s="9">
        <f>H3/H13</f>
        <v>0.13302515900025599</v>
      </c>
      <c r="P3" s="9">
        <f>AVERAGE(N3:O3)</f>
        <v>0.47426869098213953</v>
      </c>
      <c r="Q3" s="9">
        <f>STDEV(N3:O3)</f>
        <v>0.48259123100087664</v>
      </c>
    </row>
    <row r="4" spans="1:17" x14ac:dyDescent="0.35">
      <c r="A4" s="10"/>
      <c r="B4" s="11" t="s">
        <v>2</v>
      </c>
      <c r="C4" s="11">
        <v>4799.1959999999999</v>
      </c>
      <c r="E4" s="3"/>
      <c r="F4" s="1" t="s">
        <v>2</v>
      </c>
      <c r="G4" s="11">
        <v>4799.1959999999999</v>
      </c>
      <c r="H4" s="13">
        <v>520.09199999999998</v>
      </c>
      <c r="I4">
        <f t="shared" ref="I4:I6" si="0">AVERAGE(G4:H4)</f>
        <v>2659.6439999999998</v>
      </c>
      <c r="J4">
        <f t="shared" ref="J4:J6" si="1">STDEV(G4:H4)</f>
        <v>3025.7834558024806</v>
      </c>
      <c r="L4" s="3"/>
      <c r="M4" s="1" t="s">
        <v>2</v>
      </c>
      <c r="N4" s="9">
        <f t="shared" ref="N4:O6" si="2">G4/G14</f>
        <v>0.20455129569578401</v>
      </c>
      <c r="O4" s="9">
        <f t="shared" si="2"/>
        <v>2.3795989511119178E-2</v>
      </c>
      <c r="P4" s="9">
        <f t="shared" ref="P4:P6" si="3">AVERAGE(N4:O4)</f>
        <v>0.11417364260345159</v>
      </c>
      <c r="Q4" s="9">
        <f t="shared" ref="Q4:Q6" si="4">STDEV(N4:O4)</f>
        <v>0.1278133027386272</v>
      </c>
    </row>
    <row r="5" spans="1:17" x14ac:dyDescent="0.35">
      <c r="A5" s="10">
        <v>825</v>
      </c>
      <c r="B5" s="11" t="s">
        <v>1</v>
      </c>
      <c r="C5" s="11">
        <v>36810.767999999996</v>
      </c>
      <c r="E5" s="3" t="s">
        <v>6</v>
      </c>
      <c r="F5" s="1" t="s">
        <v>1</v>
      </c>
      <c r="G5" s="11">
        <v>36810.767999999996</v>
      </c>
      <c r="H5" s="13">
        <v>5754.2669999999998</v>
      </c>
      <c r="I5">
        <f t="shared" si="0"/>
        <v>21282.517499999998</v>
      </c>
      <c r="J5">
        <f t="shared" si="1"/>
        <v>21960.262457026794</v>
      </c>
      <c r="L5" s="3" t="s">
        <v>6</v>
      </c>
      <c r="M5" s="1" t="s">
        <v>1</v>
      </c>
      <c r="N5" s="9">
        <f t="shared" si="2"/>
        <v>1.5640979326676898</v>
      </c>
      <c r="O5" s="9">
        <f t="shared" si="2"/>
        <v>0.27311762977931892</v>
      </c>
      <c r="P5" s="9">
        <f t="shared" si="3"/>
        <v>0.91860778122350439</v>
      </c>
      <c r="Q5" s="9">
        <f t="shared" si="4"/>
        <v>0.91286092655063</v>
      </c>
    </row>
    <row r="6" spans="1:17" x14ac:dyDescent="0.35">
      <c r="A6" s="10"/>
      <c r="B6" s="11" t="s">
        <v>2</v>
      </c>
      <c r="C6" s="11">
        <v>33194.919000000002</v>
      </c>
      <c r="E6" s="3"/>
      <c r="F6" s="1" t="s">
        <v>2</v>
      </c>
      <c r="G6" s="11">
        <v>33194.919000000002</v>
      </c>
      <c r="H6" s="13">
        <v>8888.6020000000008</v>
      </c>
      <c r="I6">
        <f t="shared" si="0"/>
        <v>21041.7605</v>
      </c>
      <c r="J6">
        <f t="shared" si="1"/>
        <v>17187.161576369865</v>
      </c>
      <c r="L6" s="3"/>
      <c r="M6" s="1" t="s">
        <v>2</v>
      </c>
      <c r="N6" s="9">
        <f t="shared" si="2"/>
        <v>1.455399428869969</v>
      </c>
      <c r="O6" s="9">
        <f t="shared" si="2"/>
        <v>0.43877923770923782</v>
      </c>
      <c r="P6" s="9">
        <f t="shared" si="3"/>
        <v>0.94708933328960343</v>
      </c>
      <c r="Q6" s="9">
        <f t="shared" si="4"/>
        <v>0.71885903106091731</v>
      </c>
    </row>
    <row r="7" spans="1:17" x14ac:dyDescent="0.35">
      <c r="A7" s="12" t="s">
        <v>4</v>
      </c>
      <c r="B7" s="13" t="s">
        <v>1</v>
      </c>
      <c r="C7" s="13">
        <v>3440.64</v>
      </c>
    </row>
    <row r="8" spans="1:17" x14ac:dyDescent="0.35">
      <c r="A8" s="12"/>
      <c r="B8" s="13" t="s">
        <v>2</v>
      </c>
      <c r="C8" s="13">
        <v>520.09199999999998</v>
      </c>
    </row>
    <row r="9" spans="1:17" x14ac:dyDescent="0.35">
      <c r="A9" s="12">
        <v>2122</v>
      </c>
      <c r="B9" s="13" t="s">
        <v>1</v>
      </c>
      <c r="C9" s="13">
        <v>5754.2669999999998</v>
      </c>
    </row>
    <row r="10" spans="1:17" x14ac:dyDescent="0.35">
      <c r="A10" s="12"/>
      <c r="B10" s="13" t="s">
        <v>2</v>
      </c>
      <c r="C10" s="13">
        <v>8888.6020000000008</v>
      </c>
    </row>
    <row r="11" spans="1:17" x14ac:dyDescent="0.35">
      <c r="A11" s="1"/>
      <c r="B11" s="1"/>
      <c r="C11" s="1"/>
    </row>
    <row r="12" spans="1:17" x14ac:dyDescent="0.35">
      <c r="A12" s="1"/>
      <c r="B12" s="1"/>
      <c r="C12" s="1" t="s">
        <v>9</v>
      </c>
      <c r="G12" s="2" t="s">
        <v>9</v>
      </c>
      <c r="H12" s="2"/>
      <c r="I12" s="1" t="s">
        <v>7</v>
      </c>
      <c r="J12" s="1" t="s">
        <v>8</v>
      </c>
      <c r="L12" s="6"/>
      <c r="M12" s="6"/>
      <c r="N12" s="5" t="s">
        <v>14</v>
      </c>
      <c r="O12" s="5"/>
      <c r="P12" s="6" t="s">
        <v>7</v>
      </c>
      <c r="Q12" s="6" t="s">
        <v>8</v>
      </c>
    </row>
    <row r="13" spans="1:17" x14ac:dyDescent="0.35">
      <c r="A13" s="10" t="s">
        <v>3</v>
      </c>
      <c r="B13" s="11" t="s">
        <v>1</v>
      </c>
      <c r="C13" s="11">
        <v>19254.945</v>
      </c>
      <c r="E13" s="3" t="s">
        <v>5</v>
      </c>
      <c r="F13" s="1" t="s">
        <v>1</v>
      </c>
      <c r="G13" s="11">
        <v>19254.945</v>
      </c>
      <c r="H13" s="13">
        <v>25864.580999999998</v>
      </c>
      <c r="I13">
        <f>AVERAGE(G13:H13)</f>
        <v>22559.762999999999</v>
      </c>
      <c r="J13">
        <f>STDEV(G13:H13)</f>
        <v>4673.718436774725</v>
      </c>
      <c r="L13" s="7" t="s">
        <v>5</v>
      </c>
      <c r="M13" s="6" t="s">
        <v>1</v>
      </c>
      <c r="N13" s="6">
        <f>N3/N3</f>
        <v>1</v>
      </c>
      <c r="O13" s="6">
        <f>O3/O3</f>
        <v>1</v>
      </c>
      <c r="P13" s="6">
        <f>AVERAGE(N13:O13)</f>
        <v>1</v>
      </c>
      <c r="Q13" s="6"/>
    </row>
    <row r="14" spans="1:17" x14ac:dyDescent="0.35">
      <c r="A14" s="10"/>
      <c r="B14" s="11" t="s">
        <v>2</v>
      </c>
      <c r="C14" s="11">
        <v>23462.065999999999</v>
      </c>
      <c r="E14" s="3"/>
      <c r="F14" s="1" t="s">
        <v>2</v>
      </c>
      <c r="G14" s="11">
        <v>23462.065999999999</v>
      </c>
      <c r="H14" s="13">
        <v>21856.288</v>
      </c>
      <c r="I14">
        <f t="shared" ref="I14:I16" si="5">AVERAGE(G14:H14)</f>
        <v>22659.177</v>
      </c>
      <c r="J14">
        <f t="shared" ref="J14:J16" si="6">STDEV(G14:H14)</f>
        <v>1135.4565128801707</v>
      </c>
      <c r="L14" s="7"/>
      <c r="M14" s="6" t="s">
        <v>2</v>
      </c>
      <c r="N14" s="8">
        <f>N4/N3</f>
        <v>0.25082554244537419</v>
      </c>
      <c r="O14" s="8">
        <f>O4/O3</f>
        <v>0.17888337582121128</v>
      </c>
      <c r="P14" s="8">
        <f t="shared" ref="P14:P16" si="7">AVERAGE(N14:O14)</f>
        <v>0.21485445913329274</v>
      </c>
      <c r="Q14" s="8">
        <f t="shared" ref="Q14:Q16" si="8">STDEV(N14:O14)</f>
        <v>5.0870793873198115E-2</v>
      </c>
    </row>
    <row r="15" spans="1:17" x14ac:dyDescent="0.35">
      <c r="A15" s="10">
        <v>825</v>
      </c>
      <c r="B15" s="11" t="s">
        <v>1</v>
      </c>
      <c r="C15" s="11">
        <v>23534.823</v>
      </c>
      <c r="E15" s="3" t="s">
        <v>6</v>
      </c>
      <c r="F15" s="1" t="s">
        <v>1</v>
      </c>
      <c r="G15" s="11">
        <v>23534.823</v>
      </c>
      <c r="H15" s="13">
        <v>21068.823</v>
      </c>
      <c r="I15">
        <f t="shared" si="5"/>
        <v>22301.823</v>
      </c>
      <c r="J15">
        <f t="shared" si="6"/>
        <v>1743.7253224060262</v>
      </c>
      <c r="L15" s="7" t="s">
        <v>6</v>
      </c>
      <c r="M15" s="6" t="s">
        <v>1</v>
      </c>
      <c r="N15" s="8">
        <f>N5/N3</f>
        <v>1.9179331573754856</v>
      </c>
      <c r="O15" s="8">
        <f>O5/O3</f>
        <v>2.0531276326367203</v>
      </c>
      <c r="P15" s="8">
        <f t="shared" si="7"/>
        <v>1.985530395006103</v>
      </c>
      <c r="Q15" s="8">
        <f t="shared" si="8"/>
        <v>9.559693023617595E-2</v>
      </c>
    </row>
    <row r="16" spans="1:17" x14ac:dyDescent="0.35">
      <c r="A16" s="10"/>
      <c r="B16" s="11" t="s">
        <v>2</v>
      </c>
      <c r="C16" s="11">
        <v>22808.116000000002</v>
      </c>
      <c r="E16" s="3"/>
      <c r="F16" s="1" t="s">
        <v>2</v>
      </c>
      <c r="G16" s="11">
        <v>22808.116000000002</v>
      </c>
      <c r="H16" s="13">
        <v>20257.572</v>
      </c>
      <c r="I16">
        <f t="shared" si="5"/>
        <v>21532.844000000001</v>
      </c>
      <c r="J16">
        <f t="shared" si="6"/>
        <v>1803.5069581146629</v>
      </c>
      <c r="L16" s="7"/>
      <c r="M16" s="6" t="s">
        <v>2</v>
      </c>
      <c r="N16" s="8">
        <f>N6/N3</f>
        <v>1.7846445312373633</v>
      </c>
      <c r="O16" s="8">
        <f>O6/O3</f>
        <v>3.298468056771076</v>
      </c>
      <c r="P16" s="8">
        <f t="shared" si="7"/>
        <v>2.5415562940042196</v>
      </c>
      <c r="Q16" s="8">
        <f t="shared" si="8"/>
        <v>1.0704348804246158</v>
      </c>
    </row>
    <row r="17" spans="1:3" x14ac:dyDescent="0.35">
      <c r="A17" s="12" t="s">
        <v>4</v>
      </c>
      <c r="B17" s="13" t="s">
        <v>1</v>
      </c>
      <c r="C17" s="13">
        <v>25864.580999999998</v>
      </c>
    </row>
    <row r="18" spans="1:3" x14ac:dyDescent="0.35">
      <c r="A18" s="12"/>
      <c r="B18" s="13" t="s">
        <v>2</v>
      </c>
      <c r="C18" s="13">
        <v>21856.288</v>
      </c>
    </row>
    <row r="19" spans="1:3" x14ac:dyDescent="0.35">
      <c r="A19" s="12">
        <v>2122</v>
      </c>
      <c r="B19" s="13" t="s">
        <v>1</v>
      </c>
      <c r="C19" s="13">
        <v>21068.823</v>
      </c>
    </row>
    <row r="20" spans="1:3" x14ac:dyDescent="0.35">
      <c r="A20" s="12"/>
      <c r="B20" s="13" t="s">
        <v>2</v>
      </c>
      <c r="C20" s="13">
        <v>20257.572</v>
      </c>
    </row>
  </sheetData>
  <mergeCells count="20">
    <mergeCell ref="A15:A16"/>
    <mergeCell ref="E15:E16"/>
    <mergeCell ref="L15:L16"/>
    <mergeCell ref="A17:A18"/>
    <mergeCell ref="A19:A20"/>
    <mergeCell ref="A7:A8"/>
    <mergeCell ref="A9:A10"/>
    <mergeCell ref="G12:H12"/>
    <mergeCell ref="N12:O12"/>
    <mergeCell ref="A13:A14"/>
    <mergeCell ref="E13:E14"/>
    <mergeCell ref="L13:L14"/>
    <mergeCell ref="G2:H2"/>
    <mergeCell ref="N2:O2"/>
    <mergeCell ref="A3:A4"/>
    <mergeCell ref="E3:E4"/>
    <mergeCell ref="L3:L4"/>
    <mergeCell ref="A5:A6"/>
    <mergeCell ref="E5:E6"/>
    <mergeCell ref="L5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VDAC</vt:lpstr>
      <vt:lpstr>Parkin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2021-03-24T12:02:57Z</dcterms:modified>
</cp:coreProperties>
</file>