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tlas.uni.lux\LCSB_CEN\H.O.R.S.T\1 - Core Facility Jobs\Javier\qPCR\20190725\"/>
    </mc:Choice>
  </mc:AlternateContent>
  <bookViews>
    <workbookView xWindow="0" yWindow="0" windowWidth="14380" windowHeight="7030"/>
  </bookViews>
  <sheets>
    <sheet name="Layout" sheetId="3" r:id="rId1"/>
    <sheet name="BNIP3 2160, 2161" sheetId="4" r:id="rId2"/>
    <sheet name="NIX Var1, 2162, 2163" sheetId="5" r:id="rId3"/>
    <sheet name="FKBP8 Iso2 2170, 2171" sheetId="6" r:id="rId4"/>
    <sheet name="ARIH1 2176, 2177" sheetId="7" r:id="rId5"/>
    <sheet name="FunDC1 2168, 2169" sheetId="8" r:id="rId6"/>
  </sheets>
  <calcPr calcId="162913"/>
</workbook>
</file>

<file path=xl/calcChain.xml><?xml version="1.0" encoding="utf-8"?>
<calcChain xmlns="http://schemas.openxmlformats.org/spreadsheetml/2006/main">
  <c r="I172" i="8" l="1"/>
  <c r="J172" i="8"/>
  <c r="K172" i="8" s="1"/>
  <c r="L172" i="8" s="1"/>
  <c r="M174" i="8" s="1"/>
  <c r="I173" i="8"/>
  <c r="J173" i="8"/>
  <c r="K173" i="8"/>
  <c r="L173" i="8" s="1"/>
  <c r="I174" i="8"/>
  <c r="J174" i="8"/>
  <c r="K174" i="8" s="1"/>
  <c r="L174" i="8" s="1"/>
  <c r="I175" i="8"/>
  <c r="J175" i="8"/>
  <c r="K175" i="8" s="1"/>
  <c r="L175" i="8" s="1"/>
  <c r="I176" i="8"/>
  <c r="K176" i="8" s="1"/>
  <c r="L176" i="8" s="1"/>
  <c r="J176" i="8"/>
  <c r="I177" i="8"/>
  <c r="J177" i="8"/>
  <c r="K177" i="8" s="1"/>
  <c r="L177" i="8" s="1"/>
  <c r="I178" i="8"/>
  <c r="J178" i="8"/>
  <c r="K178" i="8" s="1"/>
  <c r="L178" i="8" s="1"/>
  <c r="I179" i="8"/>
  <c r="K179" i="8" s="1"/>
  <c r="L179" i="8" s="1"/>
  <c r="J179" i="8"/>
  <c r="I180" i="8"/>
  <c r="J180" i="8"/>
  <c r="K180" i="8" s="1"/>
  <c r="L180" i="8" s="1"/>
  <c r="I181" i="8"/>
  <c r="J181" i="8"/>
  <c r="K181" i="8"/>
  <c r="L181" i="8" s="1"/>
  <c r="I182" i="8"/>
  <c r="K182" i="8" s="1"/>
  <c r="L182" i="8" s="1"/>
  <c r="J182" i="8"/>
  <c r="I183" i="8"/>
  <c r="J183" i="8"/>
  <c r="K183" i="8"/>
  <c r="L183" i="8" s="1"/>
  <c r="I184" i="8"/>
  <c r="J184" i="8"/>
  <c r="K184" i="8"/>
  <c r="L184" i="8" s="1"/>
  <c r="I185" i="8"/>
  <c r="J185" i="8"/>
  <c r="K185" i="8" s="1"/>
  <c r="L185" i="8" s="1"/>
  <c r="I186" i="8"/>
  <c r="J186" i="8"/>
  <c r="K186" i="8"/>
  <c r="L186" i="8" s="1"/>
  <c r="I187" i="8"/>
  <c r="K187" i="8" s="1"/>
  <c r="L187" i="8" s="1"/>
  <c r="J187" i="8"/>
  <c r="I188" i="8"/>
  <c r="J188" i="8"/>
  <c r="K188" i="8" s="1"/>
  <c r="L188" i="8" s="1"/>
  <c r="I189" i="8"/>
  <c r="K189" i="8" s="1"/>
  <c r="L189" i="8" s="1"/>
  <c r="J189" i="8"/>
  <c r="I190" i="8"/>
  <c r="K190" i="8" s="1"/>
  <c r="L190" i="8" s="1"/>
  <c r="M192" i="8" s="1"/>
  <c r="J190" i="8"/>
  <c r="I191" i="8"/>
  <c r="J191" i="8"/>
  <c r="K191" i="8" s="1"/>
  <c r="L191" i="8" s="1"/>
  <c r="I192" i="8"/>
  <c r="K192" i="8" s="1"/>
  <c r="L192" i="8" s="1"/>
  <c r="J192" i="8"/>
  <c r="I193" i="8"/>
  <c r="K193" i="8" s="1"/>
  <c r="L193" i="8" s="1"/>
  <c r="M195" i="8" s="1"/>
  <c r="J193" i="8"/>
  <c r="I194" i="8"/>
  <c r="J194" i="8"/>
  <c r="K194" i="8"/>
  <c r="L194" i="8" s="1"/>
  <c r="I195" i="8"/>
  <c r="K195" i="8" s="1"/>
  <c r="L195" i="8" s="1"/>
  <c r="J195" i="8"/>
  <c r="I196" i="8"/>
  <c r="J196" i="8"/>
  <c r="K196" i="8" s="1"/>
  <c r="L196" i="8" s="1"/>
  <c r="M198" i="8" s="1"/>
  <c r="I197" i="8"/>
  <c r="J197" i="8"/>
  <c r="K197" i="8"/>
  <c r="L197" i="8" s="1"/>
  <c r="I198" i="8"/>
  <c r="J198" i="8"/>
  <c r="K198" i="8" s="1"/>
  <c r="L198" i="8" s="1"/>
  <c r="I199" i="8"/>
  <c r="J199" i="8"/>
  <c r="K199" i="8" s="1"/>
  <c r="L199" i="8" s="1"/>
  <c r="I200" i="8"/>
  <c r="K200" i="8" s="1"/>
  <c r="L200" i="8" s="1"/>
  <c r="J200" i="8"/>
  <c r="I201" i="8"/>
  <c r="J201" i="8"/>
  <c r="K201" i="8" s="1"/>
  <c r="L201" i="8" s="1"/>
  <c r="I202" i="8"/>
  <c r="J202" i="8"/>
  <c r="K202" i="8" s="1"/>
  <c r="L202" i="8" s="1"/>
  <c r="I203" i="8"/>
  <c r="K203" i="8" s="1"/>
  <c r="L203" i="8" s="1"/>
  <c r="J203" i="8"/>
  <c r="I204" i="8"/>
  <c r="J204" i="8"/>
  <c r="K204" i="8" s="1"/>
  <c r="L204" i="8" s="1"/>
  <c r="I205" i="8"/>
  <c r="J205" i="8"/>
  <c r="K205" i="8"/>
  <c r="L205" i="8" s="1"/>
  <c r="M207" i="8" s="1"/>
  <c r="I206" i="8"/>
  <c r="K206" i="8" s="1"/>
  <c r="L206" i="8" s="1"/>
  <c r="J206" i="8"/>
  <c r="I207" i="8"/>
  <c r="J207" i="8"/>
  <c r="K207" i="8"/>
  <c r="L207" i="8" s="1"/>
  <c r="I208" i="8"/>
  <c r="J208" i="8"/>
  <c r="K208" i="8"/>
  <c r="L208" i="8" s="1"/>
  <c r="M210" i="8" s="1"/>
  <c r="I209" i="8"/>
  <c r="J209" i="8"/>
  <c r="K209" i="8" s="1"/>
  <c r="L209" i="8" s="1"/>
  <c r="I210" i="8"/>
  <c r="J210" i="8"/>
  <c r="K210" i="8"/>
  <c r="L210" i="8" s="1"/>
  <c r="I211" i="8"/>
  <c r="K211" i="8" s="1"/>
  <c r="L211" i="8" s="1"/>
  <c r="M213" i="8" s="1"/>
  <c r="J211" i="8"/>
  <c r="I212" i="8"/>
  <c r="J212" i="8"/>
  <c r="K212" i="8" s="1"/>
  <c r="L212" i="8" s="1"/>
  <c r="I213" i="8"/>
  <c r="K213" i="8" s="1"/>
  <c r="L213" i="8" s="1"/>
  <c r="J213" i="8"/>
  <c r="I214" i="8"/>
  <c r="K214" i="8" s="1"/>
  <c r="L214" i="8" s="1"/>
  <c r="M216" i="8" s="1"/>
  <c r="J214" i="8"/>
  <c r="I215" i="8"/>
  <c r="J215" i="8"/>
  <c r="K215" i="8" s="1"/>
  <c r="L215" i="8" s="1"/>
  <c r="I216" i="8"/>
  <c r="K216" i="8" s="1"/>
  <c r="L216" i="8" s="1"/>
  <c r="J216" i="8"/>
  <c r="I217" i="8"/>
  <c r="K217" i="8" s="1"/>
  <c r="L217" i="8" s="1"/>
  <c r="J217" i="8"/>
  <c r="I218" i="8"/>
  <c r="J218" i="8"/>
  <c r="K218" i="8"/>
  <c r="L218" i="8" s="1"/>
  <c r="I219" i="8"/>
  <c r="K219" i="8" s="1"/>
  <c r="L219" i="8" s="1"/>
  <c r="J219" i="8"/>
  <c r="I220" i="8"/>
  <c r="J220" i="8"/>
  <c r="K220" i="8" s="1"/>
  <c r="L220" i="8" s="1"/>
  <c r="I221" i="8"/>
  <c r="J221" i="8"/>
  <c r="K221" i="8"/>
  <c r="L221" i="8" s="1"/>
  <c r="I222" i="8"/>
  <c r="J222" i="8"/>
  <c r="K222" i="8" s="1"/>
  <c r="L222" i="8" s="1"/>
  <c r="I223" i="8"/>
  <c r="J223" i="8"/>
  <c r="K223" i="8" s="1"/>
  <c r="L223" i="8" s="1"/>
  <c r="I224" i="8"/>
  <c r="K224" i="8" s="1"/>
  <c r="L224" i="8" s="1"/>
  <c r="J224" i="8"/>
  <c r="I225" i="8"/>
  <c r="J225" i="8"/>
  <c r="K225" i="8" s="1"/>
  <c r="L225" i="8" s="1"/>
  <c r="I226" i="8"/>
  <c r="J226" i="8"/>
  <c r="K226" i="8" s="1"/>
  <c r="L226" i="8" s="1"/>
  <c r="I227" i="8"/>
  <c r="K227" i="8" s="1"/>
  <c r="L227" i="8" s="1"/>
  <c r="J227" i="8"/>
  <c r="I228" i="8"/>
  <c r="J228" i="8"/>
  <c r="K228" i="8" s="1"/>
  <c r="L228" i="8" s="1"/>
  <c r="I229" i="8"/>
  <c r="J229" i="8"/>
  <c r="K229" i="8"/>
  <c r="L229" i="8" s="1"/>
  <c r="M231" i="8" s="1"/>
  <c r="I230" i="8"/>
  <c r="K230" i="8" s="1"/>
  <c r="L230" i="8" s="1"/>
  <c r="J230" i="8"/>
  <c r="I231" i="8"/>
  <c r="J231" i="8"/>
  <c r="K231" i="8"/>
  <c r="L231" i="8" s="1"/>
  <c r="I232" i="8"/>
  <c r="J232" i="8"/>
  <c r="K232" i="8"/>
  <c r="L232" i="8" s="1"/>
  <c r="M234" i="8" s="1"/>
  <c r="I233" i="8"/>
  <c r="J233" i="8"/>
  <c r="K233" i="8" s="1"/>
  <c r="L233" i="8" s="1"/>
  <c r="I234" i="8"/>
  <c r="J234" i="8"/>
  <c r="K234" i="8"/>
  <c r="L234" i="8" s="1"/>
  <c r="I235" i="8"/>
  <c r="K235" i="8" s="1"/>
  <c r="L235" i="8" s="1"/>
  <c r="M237" i="8" s="1"/>
  <c r="J235" i="8"/>
  <c r="I236" i="8"/>
  <c r="J236" i="8"/>
  <c r="K236" i="8" s="1"/>
  <c r="L236" i="8" s="1"/>
  <c r="I237" i="8"/>
  <c r="K237" i="8" s="1"/>
  <c r="L237" i="8" s="1"/>
  <c r="J237" i="8"/>
  <c r="I238" i="8"/>
  <c r="K238" i="8" s="1"/>
  <c r="L238" i="8" s="1"/>
  <c r="J238" i="8"/>
  <c r="I239" i="8"/>
  <c r="J239" i="8"/>
  <c r="K239" i="8" s="1"/>
  <c r="L239" i="8" s="1"/>
  <c r="I240" i="8"/>
  <c r="K240" i="8" s="1"/>
  <c r="L240" i="8" s="1"/>
  <c r="J240" i="8"/>
  <c r="I241" i="8"/>
  <c r="K241" i="8" s="1"/>
  <c r="L241" i="8" s="1"/>
  <c r="J241" i="8"/>
  <c r="I242" i="8"/>
  <c r="J242" i="8"/>
  <c r="K242" i="8"/>
  <c r="L242" i="8" s="1"/>
  <c r="I243" i="8"/>
  <c r="K243" i="8" s="1"/>
  <c r="L243" i="8" s="1"/>
  <c r="J243" i="8"/>
  <c r="I244" i="8"/>
  <c r="J244" i="8"/>
  <c r="K244" i="8" s="1"/>
  <c r="L244" i="8" s="1"/>
  <c r="M246" i="8" s="1"/>
  <c r="I245" i="8"/>
  <c r="J245" i="8"/>
  <c r="K245" i="8"/>
  <c r="L245" i="8" s="1"/>
  <c r="I246" i="8"/>
  <c r="J246" i="8"/>
  <c r="K246" i="8" s="1"/>
  <c r="L246" i="8" s="1"/>
  <c r="I247" i="8"/>
  <c r="J247" i="8"/>
  <c r="K247" i="8" s="1"/>
  <c r="L247" i="8" s="1"/>
  <c r="I248" i="8"/>
  <c r="K248" i="8" s="1"/>
  <c r="L248" i="8" s="1"/>
  <c r="J248" i="8"/>
  <c r="I249" i="8"/>
  <c r="J249" i="8"/>
  <c r="K249" i="8" s="1"/>
  <c r="L249" i="8" s="1"/>
  <c r="I250" i="8"/>
  <c r="J250" i="8"/>
  <c r="K250" i="8" s="1"/>
  <c r="L250" i="8" s="1"/>
  <c r="I251" i="8"/>
  <c r="K251" i="8" s="1"/>
  <c r="L251" i="8" s="1"/>
  <c r="J251" i="8"/>
  <c r="I252" i="8"/>
  <c r="J252" i="8"/>
  <c r="K252" i="8" s="1"/>
  <c r="L252" i="8" s="1"/>
  <c r="I253" i="8"/>
  <c r="J253" i="8"/>
  <c r="K253" i="8"/>
  <c r="L253" i="8" s="1"/>
  <c r="M255" i="8" s="1"/>
  <c r="I254" i="8"/>
  <c r="K254" i="8" s="1"/>
  <c r="L254" i="8" s="1"/>
  <c r="J254" i="8"/>
  <c r="I255" i="8"/>
  <c r="J255" i="8"/>
  <c r="K255" i="8"/>
  <c r="L255" i="8" s="1"/>
  <c r="I256" i="8"/>
  <c r="J256" i="8"/>
  <c r="K256" i="8"/>
  <c r="L256" i="8" s="1"/>
  <c r="I257" i="8"/>
  <c r="J257" i="8"/>
  <c r="K257" i="8" s="1"/>
  <c r="L257" i="8" s="1"/>
  <c r="I258" i="8"/>
  <c r="J258" i="8"/>
  <c r="K258" i="8"/>
  <c r="L258" i="8" s="1"/>
  <c r="I259" i="8"/>
  <c r="K259" i="8" s="1"/>
  <c r="L259" i="8" s="1"/>
  <c r="J259" i="8"/>
  <c r="I260" i="8"/>
  <c r="J260" i="8"/>
  <c r="K260" i="8" s="1"/>
  <c r="L260" i="8" s="1"/>
  <c r="I261" i="8"/>
  <c r="K261" i="8" s="1"/>
  <c r="L261" i="8" s="1"/>
  <c r="J261" i="8"/>
  <c r="I262" i="8"/>
  <c r="K262" i="8" s="1"/>
  <c r="L262" i="8" s="1"/>
  <c r="J262" i="8"/>
  <c r="I263" i="8"/>
  <c r="J263" i="8"/>
  <c r="K263" i="8" s="1"/>
  <c r="L263" i="8" s="1"/>
  <c r="I264" i="8"/>
  <c r="K264" i="8" s="1"/>
  <c r="L264" i="8" s="1"/>
  <c r="J264" i="8"/>
  <c r="I265" i="8"/>
  <c r="K265" i="8" s="1"/>
  <c r="L265" i="8" s="1"/>
  <c r="M267" i="8" s="1"/>
  <c r="J265" i="8"/>
  <c r="I266" i="8"/>
  <c r="J266" i="8"/>
  <c r="K266" i="8"/>
  <c r="L266" i="8" s="1"/>
  <c r="I267" i="8"/>
  <c r="K267" i="8" s="1"/>
  <c r="L267" i="8" s="1"/>
  <c r="J267" i="8"/>
  <c r="I268" i="8"/>
  <c r="J268" i="8"/>
  <c r="K268" i="8" s="1"/>
  <c r="L268" i="8" s="1"/>
  <c r="M270" i="8" s="1"/>
  <c r="I269" i="8"/>
  <c r="J269" i="8"/>
  <c r="K269" i="8"/>
  <c r="L269" i="8" s="1"/>
  <c r="I270" i="8"/>
  <c r="J270" i="8"/>
  <c r="K270" i="8" s="1"/>
  <c r="L270" i="8" s="1"/>
  <c r="I271" i="8"/>
  <c r="J271" i="8"/>
  <c r="K271" i="8" s="1"/>
  <c r="L271" i="8" s="1"/>
  <c r="I272" i="8"/>
  <c r="K272" i="8" s="1"/>
  <c r="L272" i="8" s="1"/>
  <c r="J272" i="8"/>
  <c r="I273" i="8"/>
  <c r="J273" i="8"/>
  <c r="K273" i="8" s="1"/>
  <c r="L273" i="8" s="1"/>
  <c r="I274" i="8"/>
  <c r="J274" i="8"/>
  <c r="K274" i="8" s="1"/>
  <c r="L274" i="8" s="1"/>
  <c r="I275" i="8"/>
  <c r="K275" i="8" s="1"/>
  <c r="L275" i="8" s="1"/>
  <c r="J275" i="8"/>
  <c r="I276" i="8"/>
  <c r="J276" i="8"/>
  <c r="K276" i="8" s="1"/>
  <c r="L276" i="8" s="1"/>
  <c r="I277" i="8"/>
  <c r="J277" i="8"/>
  <c r="K277" i="8"/>
  <c r="L277" i="8" s="1"/>
  <c r="I278" i="8"/>
  <c r="K278" i="8" s="1"/>
  <c r="L278" i="8" s="1"/>
  <c r="J278" i="8"/>
  <c r="I279" i="8"/>
  <c r="J279" i="8"/>
  <c r="K279" i="8"/>
  <c r="L279" i="8" s="1"/>
  <c r="I280" i="8"/>
  <c r="J280" i="8"/>
  <c r="K280" i="8"/>
  <c r="L280" i="8" s="1"/>
  <c r="I281" i="8"/>
  <c r="J281" i="8"/>
  <c r="K281" i="8" s="1"/>
  <c r="L281" i="8" s="1"/>
  <c r="I282" i="8"/>
  <c r="J282" i="8"/>
  <c r="K282" i="8"/>
  <c r="L282" i="8" s="1"/>
  <c r="I283" i="8"/>
  <c r="K283" i="8" s="1"/>
  <c r="L283" i="8" s="1"/>
  <c r="J283" i="8"/>
  <c r="I284" i="8"/>
  <c r="J284" i="8"/>
  <c r="K284" i="8" s="1"/>
  <c r="L284" i="8" s="1"/>
  <c r="I285" i="8"/>
  <c r="K285" i="8" s="1"/>
  <c r="L285" i="8" s="1"/>
  <c r="J285" i="8"/>
  <c r="I286" i="8"/>
  <c r="K286" i="8" s="1"/>
  <c r="L286" i="8" s="1"/>
  <c r="M288" i="8" s="1"/>
  <c r="J286" i="8"/>
  <c r="I287" i="8"/>
  <c r="J287" i="8"/>
  <c r="K287" i="8" s="1"/>
  <c r="L287" i="8" s="1"/>
  <c r="I288" i="8"/>
  <c r="K288" i="8" s="1"/>
  <c r="L288" i="8" s="1"/>
  <c r="J288" i="8"/>
  <c r="I289" i="8"/>
  <c r="K289" i="8" s="1"/>
  <c r="L289" i="8" s="1"/>
  <c r="M291" i="8" s="1"/>
  <c r="J289" i="8"/>
  <c r="I290" i="8"/>
  <c r="J290" i="8"/>
  <c r="K290" i="8"/>
  <c r="L290" i="8" s="1"/>
  <c r="I291" i="8"/>
  <c r="K291" i="8" s="1"/>
  <c r="L291" i="8" s="1"/>
  <c r="J291" i="8"/>
  <c r="I292" i="8"/>
  <c r="J292" i="8"/>
  <c r="K292" i="8" s="1"/>
  <c r="L292" i="8" s="1"/>
  <c r="M294" i="8" s="1"/>
  <c r="I293" i="8"/>
  <c r="J293" i="8"/>
  <c r="K293" i="8"/>
  <c r="L293" i="8" s="1"/>
  <c r="I294" i="8"/>
  <c r="J294" i="8"/>
  <c r="K294" i="8" s="1"/>
  <c r="L294" i="8" s="1"/>
  <c r="I170" i="8"/>
  <c r="J170" i="8"/>
  <c r="K170" i="8" s="1"/>
  <c r="L170" i="8" s="1"/>
  <c r="I171" i="8"/>
  <c r="J171" i="8"/>
  <c r="K171" i="8"/>
  <c r="L171" i="8" s="1"/>
  <c r="J169" i="8"/>
  <c r="K169" i="8" s="1"/>
  <c r="L169" i="8" s="1"/>
  <c r="I169" i="8"/>
  <c r="G156" i="8"/>
  <c r="J156" i="8" s="1"/>
  <c r="I111" i="8"/>
  <c r="I112" i="8"/>
  <c r="I108" i="8"/>
  <c r="L108" i="8"/>
  <c r="I144" i="8"/>
  <c r="J144" i="8"/>
  <c r="K144" i="8" s="1"/>
  <c r="L144" i="8" s="1"/>
  <c r="M146" i="8" s="1"/>
  <c r="I145" i="8"/>
  <c r="J145" i="8"/>
  <c r="K145" i="8"/>
  <c r="L145" i="8" s="1"/>
  <c r="I146" i="8"/>
  <c r="J146" i="8"/>
  <c r="K146" i="8" s="1"/>
  <c r="L146" i="8" s="1"/>
  <c r="I24" i="8"/>
  <c r="J24" i="8"/>
  <c r="K24" i="8" s="1"/>
  <c r="L24" i="8" s="1"/>
  <c r="M26" i="8" s="1"/>
  <c r="I25" i="8"/>
  <c r="J25" i="8"/>
  <c r="K25" i="8"/>
  <c r="L25" i="8" s="1"/>
  <c r="I26" i="8"/>
  <c r="J26" i="8"/>
  <c r="K26" i="8" s="1"/>
  <c r="L26" i="8" s="1"/>
  <c r="I27" i="8"/>
  <c r="J27" i="8"/>
  <c r="K27" i="8" s="1"/>
  <c r="L27" i="8" s="1"/>
  <c r="I28" i="8"/>
  <c r="J28" i="8"/>
  <c r="K28" i="8"/>
  <c r="L28" i="8" s="1"/>
  <c r="I29" i="8"/>
  <c r="J29" i="8"/>
  <c r="K29" i="8" s="1"/>
  <c r="L29" i="8" s="1"/>
  <c r="I30" i="8"/>
  <c r="J30" i="8"/>
  <c r="K30" i="8" s="1"/>
  <c r="L30" i="8" s="1"/>
  <c r="M32" i="8" s="1"/>
  <c r="I31" i="8"/>
  <c r="K31" i="8" s="1"/>
  <c r="L31" i="8" s="1"/>
  <c r="J31" i="8"/>
  <c r="I32" i="8"/>
  <c r="J32" i="8"/>
  <c r="K32" i="8" s="1"/>
  <c r="L32" i="8" s="1"/>
  <c r="I33" i="8"/>
  <c r="J33" i="8"/>
  <c r="K33" i="8" s="1"/>
  <c r="L33" i="8" s="1"/>
  <c r="I34" i="8"/>
  <c r="J34" i="8"/>
  <c r="K34" i="8" s="1"/>
  <c r="L34" i="8" s="1"/>
  <c r="I35" i="8"/>
  <c r="J35" i="8"/>
  <c r="K35" i="8" s="1"/>
  <c r="L35" i="8" s="1"/>
  <c r="I36" i="8"/>
  <c r="J36" i="8"/>
  <c r="K36" i="8"/>
  <c r="L36" i="8" s="1"/>
  <c r="I37" i="8"/>
  <c r="J37" i="8"/>
  <c r="K37" i="8" s="1"/>
  <c r="L37" i="8" s="1"/>
  <c r="I38" i="8"/>
  <c r="J38" i="8"/>
  <c r="K38" i="8"/>
  <c r="L38" i="8" s="1"/>
  <c r="I39" i="8"/>
  <c r="J39" i="8"/>
  <c r="K39" i="8"/>
  <c r="L39" i="8" s="1"/>
  <c r="I40" i="8"/>
  <c r="J40" i="8"/>
  <c r="K40" i="8" s="1"/>
  <c r="L40" i="8" s="1"/>
  <c r="I41" i="8"/>
  <c r="J41" i="8"/>
  <c r="K41" i="8"/>
  <c r="L41" i="8" s="1"/>
  <c r="I42" i="8"/>
  <c r="K42" i="8" s="1"/>
  <c r="L42" i="8" s="1"/>
  <c r="J42" i="8"/>
  <c r="I43" i="8"/>
  <c r="J43" i="8"/>
  <c r="K43" i="8" s="1"/>
  <c r="L43" i="8" s="1"/>
  <c r="I44" i="8"/>
  <c r="K44" i="8" s="1"/>
  <c r="L44" i="8" s="1"/>
  <c r="J44" i="8"/>
  <c r="I45" i="8"/>
  <c r="J45" i="8"/>
  <c r="K45" i="8" s="1"/>
  <c r="L45" i="8" s="1"/>
  <c r="M47" i="8" s="1"/>
  <c r="I46" i="8"/>
  <c r="J46" i="8"/>
  <c r="K46" i="8" s="1"/>
  <c r="L46" i="8" s="1"/>
  <c r="I47" i="8"/>
  <c r="J47" i="8"/>
  <c r="K47" i="8" s="1"/>
  <c r="L47" i="8" s="1"/>
  <c r="I48" i="8"/>
  <c r="J48" i="8"/>
  <c r="K48" i="8" s="1"/>
  <c r="L48" i="8" s="1"/>
  <c r="M50" i="8" s="1"/>
  <c r="I49" i="8"/>
  <c r="J49" i="8"/>
  <c r="K49" i="8"/>
  <c r="L49" i="8" s="1"/>
  <c r="I50" i="8"/>
  <c r="J50" i="8"/>
  <c r="K50" i="8" s="1"/>
  <c r="L50" i="8" s="1"/>
  <c r="I51" i="8"/>
  <c r="J51" i="8"/>
  <c r="K51" i="8" s="1"/>
  <c r="L51" i="8" s="1"/>
  <c r="I52" i="8"/>
  <c r="J52" i="8"/>
  <c r="K52" i="8"/>
  <c r="L52" i="8" s="1"/>
  <c r="I53" i="8"/>
  <c r="J53" i="8"/>
  <c r="K53" i="8" s="1"/>
  <c r="L53" i="8" s="1"/>
  <c r="I54" i="8"/>
  <c r="J54" i="8"/>
  <c r="K54" i="8" s="1"/>
  <c r="L54" i="8" s="1"/>
  <c r="I55" i="8"/>
  <c r="K55" i="8" s="1"/>
  <c r="L55" i="8" s="1"/>
  <c r="J55" i="8"/>
  <c r="I56" i="8"/>
  <c r="J56" i="8"/>
  <c r="K56" i="8" s="1"/>
  <c r="L56" i="8" s="1"/>
  <c r="I57" i="8"/>
  <c r="J57" i="8"/>
  <c r="K57" i="8" s="1"/>
  <c r="L57" i="8" s="1"/>
  <c r="I58" i="8"/>
  <c r="J58" i="8"/>
  <c r="K58" i="8" s="1"/>
  <c r="L58" i="8" s="1"/>
  <c r="I59" i="8"/>
  <c r="J59" i="8"/>
  <c r="K59" i="8" s="1"/>
  <c r="L59" i="8" s="1"/>
  <c r="I60" i="8"/>
  <c r="J60" i="8"/>
  <c r="K60" i="8"/>
  <c r="L60" i="8" s="1"/>
  <c r="I61" i="8"/>
  <c r="J61" i="8"/>
  <c r="K61" i="8" s="1"/>
  <c r="L61" i="8" s="1"/>
  <c r="I62" i="8"/>
  <c r="J62" i="8"/>
  <c r="K62" i="8"/>
  <c r="L62" i="8" s="1"/>
  <c r="I63" i="8"/>
  <c r="J63" i="8"/>
  <c r="K63" i="8"/>
  <c r="L63" i="8" s="1"/>
  <c r="I64" i="8"/>
  <c r="J64" i="8"/>
  <c r="K64" i="8" s="1"/>
  <c r="L64" i="8" s="1"/>
  <c r="I65" i="8"/>
  <c r="J65" i="8"/>
  <c r="K65" i="8"/>
  <c r="L65" i="8" s="1"/>
  <c r="I66" i="8"/>
  <c r="K66" i="8" s="1"/>
  <c r="L66" i="8" s="1"/>
  <c r="J66" i="8"/>
  <c r="I67" i="8"/>
  <c r="J67" i="8"/>
  <c r="K67" i="8" s="1"/>
  <c r="L67" i="8" s="1"/>
  <c r="I68" i="8"/>
  <c r="K68" i="8" s="1"/>
  <c r="L68" i="8" s="1"/>
  <c r="J68" i="8"/>
  <c r="I69" i="8"/>
  <c r="J69" i="8"/>
  <c r="K69" i="8" s="1"/>
  <c r="L69" i="8" s="1"/>
  <c r="M71" i="8" s="1"/>
  <c r="I70" i="8"/>
  <c r="J70" i="8"/>
  <c r="K70" i="8" s="1"/>
  <c r="L70" i="8" s="1"/>
  <c r="I71" i="8"/>
  <c r="J71" i="8"/>
  <c r="K71" i="8" s="1"/>
  <c r="L71" i="8" s="1"/>
  <c r="I72" i="8"/>
  <c r="J72" i="8"/>
  <c r="K72" i="8" s="1"/>
  <c r="L72" i="8" s="1"/>
  <c r="I73" i="8"/>
  <c r="J73" i="8"/>
  <c r="K73" i="8"/>
  <c r="L73" i="8" s="1"/>
  <c r="I74" i="8"/>
  <c r="J74" i="8"/>
  <c r="K74" i="8" s="1"/>
  <c r="L74" i="8" s="1"/>
  <c r="I75" i="8"/>
  <c r="J75" i="8"/>
  <c r="K75" i="8" s="1"/>
  <c r="L75" i="8" s="1"/>
  <c r="I76" i="8"/>
  <c r="J76" i="8"/>
  <c r="K76" i="8"/>
  <c r="L76" i="8" s="1"/>
  <c r="I77" i="8"/>
  <c r="J77" i="8"/>
  <c r="K77" i="8" s="1"/>
  <c r="L77" i="8" s="1"/>
  <c r="I78" i="8"/>
  <c r="J78" i="8"/>
  <c r="K78" i="8" s="1"/>
  <c r="L78" i="8" s="1"/>
  <c r="I79" i="8"/>
  <c r="K79" i="8" s="1"/>
  <c r="L79" i="8" s="1"/>
  <c r="J79" i="8"/>
  <c r="I80" i="8"/>
  <c r="J80" i="8"/>
  <c r="K80" i="8" s="1"/>
  <c r="L80" i="8" s="1"/>
  <c r="I81" i="8"/>
  <c r="J81" i="8"/>
  <c r="K81" i="8" s="1"/>
  <c r="L81" i="8" s="1"/>
  <c r="I82" i="8"/>
  <c r="J82" i="8"/>
  <c r="K82" i="8" s="1"/>
  <c r="L82" i="8" s="1"/>
  <c r="I83" i="8"/>
  <c r="J83" i="8"/>
  <c r="K83" i="8" s="1"/>
  <c r="L83" i="8" s="1"/>
  <c r="I84" i="8"/>
  <c r="J84" i="8"/>
  <c r="K84" i="8"/>
  <c r="L84" i="8" s="1"/>
  <c r="M86" i="8" s="1"/>
  <c r="I85" i="8"/>
  <c r="J85" i="8"/>
  <c r="K85" i="8" s="1"/>
  <c r="L85" i="8" s="1"/>
  <c r="I86" i="8"/>
  <c r="J86" i="8"/>
  <c r="K86" i="8"/>
  <c r="L86" i="8" s="1"/>
  <c r="I87" i="8"/>
  <c r="J87" i="8"/>
  <c r="K87" i="8"/>
  <c r="L87" i="8" s="1"/>
  <c r="M89" i="8" s="1"/>
  <c r="I88" i="8"/>
  <c r="J88" i="8"/>
  <c r="K88" i="8" s="1"/>
  <c r="L88" i="8" s="1"/>
  <c r="I89" i="8"/>
  <c r="J89" i="8"/>
  <c r="K89" i="8"/>
  <c r="L89" i="8" s="1"/>
  <c r="I90" i="8"/>
  <c r="K90" i="8" s="1"/>
  <c r="L90" i="8" s="1"/>
  <c r="J90" i="8"/>
  <c r="I91" i="8"/>
  <c r="J91" i="8"/>
  <c r="K91" i="8" s="1"/>
  <c r="L91" i="8" s="1"/>
  <c r="I92" i="8"/>
  <c r="K92" i="8" s="1"/>
  <c r="L92" i="8" s="1"/>
  <c r="J92" i="8"/>
  <c r="I93" i="8"/>
  <c r="K93" i="8" s="1"/>
  <c r="L93" i="8" s="1"/>
  <c r="J93" i="8"/>
  <c r="I94" i="8"/>
  <c r="J94" i="8"/>
  <c r="K94" i="8" s="1"/>
  <c r="L94" i="8" s="1"/>
  <c r="I95" i="8"/>
  <c r="K95" i="8" s="1"/>
  <c r="L95" i="8" s="1"/>
  <c r="J95" i="8"/>
  <c r="I96" i="8"/>
  <c r="K96" i="8" s="1"/>
  <c r="L96" i="8" s="1"/>
  <c r="J96" i="8"/>
  <c r="I97" i="8"/>
  <c r="J97" i="8"/>
  <c r="K97" i="8"/>
  <c r="L97" i="8" s="1"/>
  <c r="I98" i="8"/>
  <c r="K98" i="8" s="1"/>
  <c r="L98" i="8" s="1"/>
  <c r="J98" i="8"/>
  <c r="I99" i="8"/>
  <c r="J99" i="8"/>
  <c r="K99" i="8" s="1"/>
  <c r="L99" i="8" s="1"/>
  <c r="I100" i="8"/>
  <c r="J100" i="8"/>
  <c r="K100" i="8"/>
  <c r="L100" i="8" s="1"/>
  <c r="I101" i="8"/>
  <c r="J101" i="8"/>
  <c r="K101" i="8" s="1"/>
  <c r="L101" i="8" s="1"/>
  <c r="I102" i="8"/>
  <c r="J102" i="8"/>
  <c r="K102" i="8" s="1"/>
  <c r="L102" i="8" s="1"/>
  <c r="M104" i="8" s="1"/>
  <c r="I103" i="8"/>
  <c r="K103" i="8" s="1"/>
  <c r="L103" i="8" s="1"/>
  <c r="J103" i="8"/>
  <c r="I104" i="8"/>
  <c r="J104" i="8"/>
  <c r="K104" i="8" s="1"/>
  <c r="L104" i="8" s="1"/>
  <c r="I105" i="8"/>
  <c r="J105" i="8"/>
  <c r="K105" i="8" s="1"/>
  <c r="L105" i="8" s="1"/>
  <c r="M107" i="8" s="1"/>
  <c r="I106" i="8"/>
  <c r="K106" i="8" s="1"/>
  <c r="L106" i="8" s="1"/>
  <c r="J106" i="8"/>
  <c r="I107" i="8"/>
  <c r="J107" i="8"/>
  <c r="K107" i="8" s="1"/>
  <c r="L107" i="8" s="1"/>
  <c r="J108" i="8"/>
  <c r="K108" i="8"/>
  <c r="I109" i="8"/>
  <c r="K109" i="8" s="1"/>
  <c r="L109" i="8" s="1"/>
  <c r="J109" i="8"/>
  <c r="I110" i="8"/>
  <c r="J110" i="8"/>
  <c r="K110" i="8"/>
  <c r="L110" i="8" s="1"/>
  <c r="J111" i="8"/>
  <c r="K111" i="8"/>
  <c r="L111" i="8" s="1"/>
  <c r="J112" i="8"/>
  <c r="K112" i="8" s="1"/>
  <c r="L112" i="8" s="1"/>
  <c r="I113" i="8"/>
  <c r="J113" i="8"/>
  <c r="K113" i="8"/>
  <c r="L113" i="8" s="1"/>
  <c r="I114" i="8"/>
  <c r="K114" i="8" s="1"/>
  <c r="L114" i="8" s="1"/>
  <c r="J114" i="8"/>
  <c r="I115" i="8"/>
  <c r="J115" i="8"/>
  <c r="K115" i="8" s="1"/>
  <c r="L115" i="8" s="1"/>
  <c r="I116" i="8"/>
  <c r="K116" i="8" s="1"/>
  <c r="L116" i="8" s="1"/>
  <c r="J116" i="8"/>
  <c r="I117" i="8"/>
  <c r="K117" i="8" s="1"/>
  <c r="L117" i="8" s="1"/>
  <c r="M119" i="8" s="1"/>
  <c r="J117" i="8"/>
  <c r="I118" i="8"/>
  <c r="J118" i="8"/>
  <c r="K118" i="8" s="1"/>
  <c r="L118" i="8" s="1"/>
  <c r="I119" i="8"/>
  <c r="K119" i="8" s="1"/>
  <c r="L119" i="8" s="1"/>
  <c r="J119" i="8"/>
  <c r="I120" i="8"/>
  <c r="K120" i="8" s="1"/>
  <c r="L120" i="8" s="1"/>
  <c r="M122" i="8" s="1"/>
  <c r="J120" i="8"/>
  <c r="I121" i="8"/>
  <c r="J121" i="8"/>
  <c r="K121" i="8"/>
  <c r="L121" i="8" s="1"/>
  <c r="I122" i="8"/>
  <c r="K122" i="8" s="1"/>
  <c r="L122" i="8" s="1"/>
  <c r="J122" i="8"/>
  <c r="I123" i="8"/>
  <c r="J123" i="8"/>
  <c r="K123" i="8" s="1"/>
  <c r="L123" i="8" s="1"/>
  <c r="I124" i="8"/>
  <c r="J124" i="8"/>
  <c r="K124" i="8"/>
  <c r="L124" i="8" s="1"/>
  <c r="I125" i="8"/>
  <c r="J125" i="8"/>
  <c r="K125" i="8" s="1"/>
  <c r="L125" i="8" s="1"/>
  <c r="I126" i="8"/>
  <c r="J126" i="8"/>
  <c r="K126" i="8" s="1"/>
  <c r="L126" i="8" s="1"/>
  <c r="M128" i="8" s="1"/>
  <c r="I127" i="8"/>
  <c r="K127" i="8" s="1"/>
  <c r="L127" i="8" s="1"/>
  <c r="J127" i="8"/>
  <c r="I128" i="8"/>
  <c r="J128" i="8"/>
  <c r="K128" i="8" s="1"/>
  <c r="L128" i="8" s="1"/>
  <c r="I129" i="8"/>
  <c r="J129" i="8"/>
  <c r="K129" i="8" s="1"/>
  <c r="L129" i="8" s="1"/>
  <c r="I130" i="8"/>
  <c r="K130" i="8" s="1"/>
  <c r="L130" i="8" s="1"/>
  <c r="J130" i="8"/>
  <c r="I131" i="8"/>
  <c r="J131" i="8"/>
  <c r="K131" i="8" s="1"/>
  <c r="L131" i="8" s="1"/>
  <c r="I132" i="8"/>
  <c r="J132" i="8"/>
  <c r="K132" i="8"/>
  <c r="L132" i="8" s="1"/>
  <c r="I133" i="8"/>
  <c r="K133" i="8" s="1"/>
  <c r="L133" i="8" s="1"/>
  <c r="J133" i="8"/>
  <c r="I134" i="8"/>
  <c r="J134" i="8"/>
  <c r="K134" i="8"/>
  <c r="L134" i="8" s="1"/>
  <c r="I135" i="8"/>
  <c r="J135" i="8"/>
  <c r="K135" i="8"/>
  <c r="L135" i="8" s="1"/>
  <c r="I136" i="8"/>
  <c r="J136" i="8"/>
  <c r="K136" i="8" s="1"/>
  <c r="L136" i="8" s="1"/>
  <c r="I137" i="8"/>
  <c r="J137" i="8"/>
  <c r="K137" i="8"/>
  <c r="L137" i="8" s="1"/>
  <c r="I138" i="8"/>
  <c r="K138" i="8" s="1"/>
  <c r="L138" i="8" s="1"/>
  <c r="J138" i="8"/>
  <c r="I139" i="8"/>
  <c r="J139" i="8"/>
  <c r="K139" i="8" s="1"/>
  <c r="L139" i="8" s="1"/>
  <c r="I140" i="8"/>
  <c r="K140" i="8" s="1"/>
  <c r="L140" i="8" s="1"/>
  <c r="J140" i="8"/>
  <c r="I141" i="8"/>
  <c r="J141" i="8"/>
  <c r="K141" i="8" s="1"/>
  <c r="L141" i="8" s="1"/>
  <c r="M143" i="8" s="1"/>
  <c r="I142" i="8"/>
  <c r="J142" i="8"/>
  <c r="K142" i="8" s="1"/>
  <c r="L142" i="8" s="1"/>
  <c r="I143" i="8"/>
  <c r="J143" i="8"/>
  <c r="K143" i="8" s="1"/>
  <c r="L143" i="8" s="1"/>
  <c r="L21" i="8"/>
  <c r="J21" i="8"/>
  <c r="K22" i="8"/>
  <c r="J22" i="8"/>
  <c r="I22" i="8"/>
  <c r="L22" i="8"/>
  <c r="I23" i="8"/>
  <c r="K23" i="8" s="1"/>
  <c r="L23" i="8" s="1"/>
  <c r="J23" i="8"/>
  <c r="K21" i="8"/>
  <c r="I21" i="8"/>
  <c r="G8" i="8"/>
  <c r="U156" i="8"/>
  <c r="U8" i="8"/>
  <c r="J258" i="7"/>
  <c r="K258" i="7"/>
  <c r="I172" i="5"/>
  <c r="J172" i="5"/>
  <c r="K172" i="5"/>
  <c r="L172" i="5"/>
  <c r="I173" i="5"/>
  <c r="K173" i="5" s="1"/>
  <c r="L173" i="5" s="1"/>
  <c r="M174" i="5" s="1"/>
  <c r="J173" i="5"/>
  <c r="I174" i="5"/>
  <c r="J174" i="5"/>
  <c r="K174" i="5"/>
  <c r="L174" i="5"/>
  <c r="I175" i="5"/>
  <c r="J175" i="5"/>
  <c r="K175" i="5"/>
  <c r="L175" i="5" s="1"/>
  <c r="M177" i="5" s="1"/>
  <c r="I176" i="5"/>
  <c r="J176" i="5"/>
  <c r="K176" i="5"/>
  <c r="L176" i="5"/>
  <c r="I177" i="5"/>
  <c r="J177" i="5"/>
  <c r="K177" i="5"/>
  <c r="L177" i="5" s="1"/>
  <c r="I178" i="5"/>
  <c r="J178" i="5"/>
  <c r="K178" i="5"/>
  <c r="L178" i="5" s="1"/>
  <c r="M180" i="5" s="1"/>
  <c r="I179" i="5"/>
  <c r="J179" i="5"/>
  <c r="K179" i="5" s="1"/>
  <c r="L179" i="5" s="1"/>
  <c r="I180" i="5"/>
  <c r="J180" i="5"/>
  <c r="K180" i="5"/>
  <c r="L180" i="5" s="1"/>
  <c r="I181" i="5"/>
  <c r="K181" i="5" s="1"/>
  <c r="L181" i="5" s="1"/>
  <c r="J181" i="5"/>
  <c r="I182" i="5"/>
  <c r="J182" i="5"/>
  <c r="K182" i="5" s="1"/>
  <c r="L182" i="5" s="1"/>
  <c r="I183" i="5"/>
  <c r="K183" i="5" s="1"/>
  <c r="L183" i="5" s="1"/>
  <c r="J183" i="5"/>
  <c r="I184" i="5"/>
  <c r="K184" i="5" s="1"/>
  <c r="L184" i="5" s="1"/>
  <c r="J184" i="5"/>
  <c r="I185" i="5"/>
  <c r="J185" i="5"/>
  <c r="K185" i="5" s="1"/>
  <c r="L185" i="5" s="1"/>
  <c r="I186" i="5"/>
  <c r="K186" i="5" s="1"/>
  <c r="L186" i="5" s="1"/>
  <c r="J186" i="5"/>
  <c r="I187" i="5"/>
  <c r="J187" i="5"/>
  <c r="K187" i="5"/>
  <c r="L187" i="5"/>
  <c r="I188" i="5"/>
  <c r="J188" i="5"/>
  <c r="K188" i="5"/>
  <c r="L188" i="5" s="1"/>
  <c r="I189" i="5"/>
  <c r="J189" i="5"/>
  <c r="K189" i="5"/>
  <c r="L189" i="5"/>
  <c r="I190" i="5"/>
  <c r="J190" i="5"/>
  <c r="K190" i="5" s="1"/>
  <c r="L190" i="5" s="1"/>
  <c r="M192" i="5" s="1"/>
  <c r="I191" i="5"/>
  <c r="J191" i="5"/>
  <c r="K191" i="5"/>
  <c r="L191" i="5" s="1"/>
  <c r="I192" i="5"/>
  <c r="J192" i="5"/>
  <c r="K192" i="5" s="1"/>
  <c r="L192" i="5" s="1"/>
  <c r="I193" i="5"/>
  <c r="J193" i="5"/>
  <c r="K193" i="5" s="1"/>
  <c r="L193" i="5" s="1"/>
  <c r="I194" i="5"/>
  <c r="K194" i="5" s="1"/>
  <c r="L194" i="5" s="1"/>
  <c r="J194" i="5"/>
  <c r="I195" i="5"/>
  <c r="J195" i="5"/>
  <c r="K195" i="5" s="1"/>
  <c r="L195" i="5" s="1"/>
  <c r="I196" i="5"/>
  <c r="J196" i="5"/>
  <c r="K196" i="5" s="1"/>
  <c r="L196" i="5" s="1"/>
  <c r="I197" i="5"/>
  <c r="K197" i="5" s="1"/>
  <c r="L197" i="5" s="1"/>
  <c r="J197" i="5"/>
  <c r="I198" i="5"/>
  <c r="J198" i="5"/>
  <c r="K198" i="5"/>
  <c r="L198" i="5"/>
  <c r="I199" i="5"/>
  <c r="J199" i="5"/>
  <c r="K199" i="5"/>
  <c r="L199" i="5" s="1"/>
  <c r="M201" i="5" s="1"/>
  <c r="I200" i="5"/>
  <c r="J200" i="5"/>
  <c r="K200" i="5"/>
  <c r="L200" i="5"/>
  <c r="I201" i="5"/>
  <c r="J201" i="5"/>
  <c r="K201" i="5"/>
  <c r="L201" i="5" s="1"/>
  <c r="I202" i="5"/>
  <c r="J202" i="5"/>
  <c r="K202" i="5"/>
  <c r="L202" i="5" s="1"/>
  <c r="I203" i="5"/>
  <c r="J203" i="5"/>
  <c r="K203" i="5" s="1"/>
  <c r="L203" i="5" s="1"/>
  <c r="I204" i="5"/>
  <c r="J204" i="5"/>
  <c r="K204" i="5"/>
  <c r="L204" i="5" s="1"/>
  <c r="I205" i="5"/>
  <c r="J205" i="5"/>
  <c r="K205" i="5" s="1"/>
  <c r="L205" i="5" s="1"/>
  <c r="I206" i="5"/>
  <c r="J206" i="5"/>
  <c r="K206" i="5" s="1"/>
  <c r="L206" i="5" s="1"/>
  <c r="I207" i="5"/>
  <c r="J207" i="5"/>
  <c r="K207" i="5" s="1"/>
  <c r="L207" i="5" s="1"/>
  <c r="I208" i="5"/>
  <c r="K208" i="5" s="1"/>
  <c r="L208" i="5" s="1"/>
  <c r="J208" i="5"/>
  <c r="I209" i="5"/>
  <c r="K209" i="5" s="1"/>
  <c r="L209" i="5" s="1"/>
  <c r="J209" i="5"/>
  <c r="I210" i="5"/>
  <c r="K210" i="5" s="1"/>
  <c r="L210" i="5" s="1"/>
  <c r="J210" i="5"/>
  <c r="I211" i="5"/>
  <c r="J211" i="5"/>
  <c r="K211" i="5"/>
  <c r="L211" i="5"/>
  <c r="I212" i="5"/>
  <c r="J212" i="5"/>
  <c r="K212" i="5"/>
  <c r="L212" i="5" s="1"/>
  <c r="I213" i="5"/>
  <c r="J213" i="5"/>
  <c r="K213" i="5"/>
  <c r="L213" i="5"/>
  <c r="I214" i="5"/>
  <c r="J214" i="5"/>
  <c r="K214" i="5" s="1"/>
  <c r="L214" i="5" s="1"/>
  <c r="M216" i="5" s="1"/>
  <c r="I215" i="5"/>
  <c r="J215" i="5"/>
  <c r="K215" i="5"/>
  <c r="L215" i="5" s="1"/>
  <c r="I216" i="5"/>
  <c r="J216" i="5"/>
  <c r="K216" i="5" s="1"/>
  <c r="L216" i="5" s="1"/>
  <c r="I217" i="5"/>
  <c r="J217" i="5"/>
  <c r="K217" i="5" s="1"/>
  <c r="L217" i="5" s="1"/>
  <c r="I218" i="5"/>
  <c r="J218" i="5"/>
  <c r="K218" i="5" s="1"/>
  <c r="L218" i="5" s="1"/>
  <c r="I219" i="5"/>
  <c r="J219" i="5"/>
  <c r="K219" i="5" s="1"/>
  <c r="L219" i="5" s="1"/>
  <c r="I220" i="5"/>
  <c r="J220" i="5"/>
  <c r="K220" i="5"/>
  <c r="L220" i="5"/>
  <c r="I221" i="5"/>
  <c r="K221" i="5" s="1"/>
  <c r="L221" i="5" s="1"/>
  <c r="M222" i="5" s="1"/>
  <c r="J221" i="5"/>
  <c r="I222" i="5"/>
  <c r="J222" i="5"/>
  <c r="K222" i="5"/>
  <c r="L222" i="5"/>
  <c r="I223" i="5"/>
  <c r="J223" i="5"/>
  <c r="K223" i="5"/>
  <c r="L223" i="5" s="1"/>
  <c r="M225" i="5" s="1"/>
  <c r="I224" i="5"/>
  <c r="J224" i="5"/>
  <c r="K224" i="5"/>
  <c r="L224" i="5"/>
  <c r="I225" i="5"/>
  <c r="J225" i="5"/>
  <c r="K225" i="5"/>
  <c r="L225" i="5" s="1"/>
  <c r="I226" i="5"/>
  <c r="J226" i="5"/>
  <c r="K226" i="5"/>
  <c r="L226" i="5" s="1"/>
  <c r="I227" i="5"/>
  <c r="J227" i="5"/>
  <c r="K227" i="5" s="1"/>
  <c r="L227" i="5" s="1"/>
  <c r="I228" i="5"/>
  <c r="J228" i="5"/>
  <c r="K228" i="5"/>
  <c r="L228" i="5" s="1"/>
  <c r="I229" i="5"/>
  <c r="J229" i="5"/>
  <c r="K229" i="5" s="1"/>
  <c r="L229" i="5" s="1"/>
  <c r="I230" i="5"/>
  <c r="J230" i="5"/>
  <c r="K230" i="5" s="1"/>
  <c r="L230" i="5" s="1"/>
  <c r="I231" i="5"/>
  <c r="K231" i="5" s="1"/>
  <c r="L231" i="5" s="1"/>
  <c r="J231" i="5"/>
  <c r="I232" i="5"/>
  <c r="J232" i="5"/>
  <c r="K232" i="5" s="1"/>
  <c r="L232" i="5" s="1"/>
  <c r="I233" i="5"/>
  <c r="J233" i="5"/>
  <c r="K233" i="5" s="1"/>
  <c r="L233" i="5" s="1"/>
  <c r="I234" i="5"/>
  <c r="J234" i="5"/>
  <c r="K234" i="5" s="1"/>
  <c r="L234" i="5" s="1"/>
  <c r="I235" i="5"/>
  <c r="J235" i="5"/>
  <c r="K235" i="5"/>
  <c r="L235" i="5"/>
  <c r="I236" i="5"/>
  <c r="J236" i="5"/>
  <c r="K236" i="5"/>
  <c r="L236" i="5" s="1"/>
  <c r="I237" i="5"/>
  <c r="J237" i="5"/>
  <c r="K237" i="5"/>
  <c r="L237" i="5"/>
  <c r="I238" i="5"/>
  <c r="J238" i="5"/>
  <c r="K238" i="5" s="1"/>
  <c r="L238" i="5" s="1"/>
  <c r="M240" i="5" s="1"/>
  <c r="I239" i="5"/>
  <c r="J239" i="5"/>
  <c r="K239" i="5"/>
  <c r="L239" i="5" s="1"/>
  <c r="I240" i="5"/>
  <c r="J240" i="5"/>
  <c r="K240" i="5" s="1"/>
  <c r="L240" i="5" s="1"/>
  <c r="I241" i="5"/>
  <c r="J241" i="5"/>
  <c r="K241" i="5" s="1"/>
  <c r="L241" i="5" s="1"/>
  <c r="I242" i="5"/>
  <c r="J242" i="5"/>
  <c r="K242" i="5" s="1"/>
  <c r="L242" i="5" s="1"/>
  <c r="I243" i="5"/>
  <c r="J243" i="5"/>
  <c r="K243" i="5" s="1"/>
  <c r="L243" i="5" s="1"/>
  <c r="I244" i="5"/>
  <c r="J244" i="5"/>
  <c r="K244" i="5" s="1"/>
  <c r="L244" i="5" s="1"/>
  <c r="I245" i="5"/>
  <c r="K245" i="5" s="1"/>
  <c r="L245" i="5" s="1"/>
  <c r="J245" i="5"/>
  <c r="I246" i="5"/>
  <c r="J246" i="5"/>
  <c r="K246" i="5" s="1"/>
  <c r="L246" i="5" s="1"/>
  <c r="I247" i="5"/>
  <c r="J247" i="5"/>
  <c r="K247" i="5"/>
  <c r="L247" i="5" s="1"/>
  <c r="M249" i="5" s="1"/>
  <c r="I248" i="5"/>
  <c r="J248" i="5"/>
  <c r="K248" i="5"/>
  <c r="L248" i="5"/>
  <c r="I249" i="5"/>
  <c r="J249" i="5"/>
  <c r="K249" i="5"/>
  <c r="L249" i="5" s="1"/>
  <c r="I250" i="5"/>
  <c r="J250" i="5"/>
  <c r="K250" i="5"/>
  <c r="L250" i="5" s="1"/>
  <c r="I251" i="5"/>
  <c r="J251" i="5"/>
  <c r="K251" i="5" s="1"/>
  <c r="L251" i="5" s="1"/>
  <c r="I252" i="5"/>
  <c r="J252" i="5"/>
  <c r="K252" i="5"/>
  <c r="L252" i="5" s="1"/>
  <c r="I253" i="5"/>
  <c r="K253" i="5" s="1"/>
  <c r="L253" i="5" s="1"/>
  <c r="M255" i="5" s="1"/>
  <c r="J253" i="5"/>
  <c r="I254" i="5"/>
  <c r="J254" i="5"/>
  <c r="K254" i="5" s="1"/>
  <c r="L254" i="5" s="1"/>
  <c r="I255" i="5"/>
  <c r="K255" i="5" s="1"/>
  <c r="L255" i="5" s="1"/>
  <c r="J255" i="5"/>
  <c r="I256" i="5"/>
  <c r="J256" i="5"/>
  <c r="K256" i="5" s="1"/>
  <c r="L256" i="5" s="1"/>
  <c r="I257" i="5"/>
  <c r="J257" i="5"/>
  <c r="K257" i="5" s="1"/>
  <c r="L257" i="5" s="1"/>
  <c r="I258" i="5"/>
  <c r="J258" i="5"/>
  <c r="K258" i="5" s="1"/>
  <c r="L258" i="5" s="1"/>
  <c r="I259" i="5"/>
  <c r="J259" i="5"/>
  <c r="K259" i="5"/>
  <c r="I260" i="5"/>
  <c r="J260" i="5"/>
  <c r="K260" i="5"/>
  <c r="L260" i="5" s="1"/>
  <c r="I261" i="5"/>
  <c r="J261" i="5"/>
  <c r="K261" i="5"/>
  <c r="L261" i="5"/>
  <c r="I262" i="5"/>
  <c r="J262" i="5"/>
  <c r="K262" i="5" s="1"/>
  <c r="L262" i="5" s="1"/>
  <c r="M264" i="5" s="1"/>
  <c r="I263" i="5"/>
  <c r="J263" i="5"/>
  <c r="K263" i="5"/>
  <c r="L263" i="5" s="1"/>
  <c r="I264" i="5"/>
  <c r="J264" i="5"/>
  <c r="K264" i="5" s="1"/>
  <c r="L264" i="5" s="1"/>
  <c r="I265" i="5"/>
  <c r="J265" i="5"/>
  <c r="K265" i="5" s="1"/>
  <c r="L265" i="5" s="1"/>
  <c r="I266" i="5"/>
  <c r="K266" i="5" s="1"/>
  <c r="L266" i="5" s="1"/>
  <c r="J266" i="5"/>
  <c r="I267" i="5"/>
  <c r="J267" i="5"/>
  <c r="K267" i="5" s="1"/>
  <c r="L267" i="5" s="1"/>
  <c r="I268" i="5"/>
  <c r="J268" i="5"/>
  <c r="K268" i="5" s="1"/>
  <c r="L268" i="5" s="1"/>
  <c r="M270" i="5" s="1"/>
  <c r="I269" i="5"/>
  <c r="J269" i="5"/>
  <c r="K269" i="5" s="1"/>
  <c r="L269" i="5" s="1"/>
  <c r="I270" i="5"/>
  <c r="J270" i="5"/>
  <c r="K270" i="5" s="1"/>
  <c r="L270" i="5" s="1"/>
  <c r="I271" i="5"/>
  <c r="J271" i="5"/>
  <c r="K271" i="5"/>
  <c r="M273" i="5" s="1"/>
  <c r="I272" i="5"/>
  <c r="J272" i="5"/>
  <c r="K272" i="5" s="1"/>
  <c r="I273" i="5"/>
  <c r="J273" i="5"/>
  <c r="K273" i="5"/>
  <c r="I274" i="5"/>
  <c r="J274" i="5"/>
  <c r="K274" i="5"/>
  <c r="L274" i="5" s="1"/>
  <c r="M276" i="5" s="1"/>
  <c r="I275" i="5"/>
  <c r="J275" i="5"/>
  <c r="K275" i="5" s="1"/>
  <c r="L275" i="5" s="1"/>
  <c r="I276" i="5"/>
  <c r="J276" i="5"/>
  <c r="K276" i="5"/>
  <c r="L276" i="5" s="1"/>
  <c r="I277" i="5"/>
  <c r="K277" i="5" s="1"/>
  <c r="L277" i="5" s="1"/>
  <c r="M279" i="5" s="1"/>
  <c r="J277" i="5"/>
  <c r="I278" i="5"/>
  <c r="J278" i="5"/>
  <c r="K278" i="5" s="1"/>
  <c r="L278" i="5" s="1"/>
  <c r="I279" i="5"/>
  <c r="K279" i="5" s="1"/>
  <c r="L279" i="5" s="1"/>
  <c r="J279" i="5"/>
  <c r="I280" i="5"/>
  <c r="J280" i="5"/>
  <c r="K280" i="5" s="1"/>
  <c r="L280" i="5" s="1"/>
  <c r="I281" i="5"/>
  <c r="J281" i="5"/>
  <c r="K281" i="5" s="1"/>
  <c r="L281" i="5" s="1"/>
  <c r="I282" i="5"/>
  <c r="J282" i="5"/>
  <c r="K282" i="5" s="1"/>
  <c r="L282" i="5" s="1"/>
  <c r="I283" i="5"/>
  <c r="J283" i="5"/>
  <c r="K283" i="5" s="1"/>
  <c r="L283" i="5" s="1"/>
  <c r="I284" i="5"/>
  <c r="J284" i="5"/>
  <c r="K284" i="5"/>
  <c r="L284" i="5" s="1"/>
  <c r="I285" i="5"/>
  <c r="K285" i="5" s="1"/>
  <c r="L285" i="5" s="1"/>
  <c r="J285" i="5"/>
  <c r="I286" i="5"/>
  <c r="J286" i="5"/>
  <c r="K286" i="5" s="1"/>
  <c r="L286" i="5" s="1"/>
  <c r="M288" i="5" s="1"/>
  <c r="I287" i="5"/>
  <c r="J287" i="5"/>
  <c r="K287" i="5"/>
  <c r="L287" i="5" s="1"/>
  <c r="I288" i="5"/>
  <c r="J288" i="5"/>
  <c r="K288" i="5" s="1"/>
  <c r="L288" i="5" s="1"/>
  <c r="I289" i="5"/>
  <c r="J289" i="5"/>
  <c r="K289" i="5" s="1"/>
  <c r="L289" i="5" s="1"/>
  <c r="M291" i="5" s="1"/>
  <c r="I290" i="5"/>
  <c r="K290" i="5" s="1"/>
  <c r="L290" i="5" s="1"/>
  <c r="J290" i="5"/>
  <c r="I291" i="5"/>
  <c r="J291" i="5"/>
  <c r="K291" i="5" s="1"/>
  <c r="L291" i="5" s="1"/>
  <c r="I292" i="5"/>
  <c r="J292" i="5"/>
  <c r="K292" i="5" s="1"/>
  <c r="L292" i="5" s="1"/>
  <c r="I293" i="5"/>
  <c r="J293" i="5"/>
  <c r="K293" i="5" s="1"/>
  <c r="L293" i="5" s="1"/>
  <c r="I294" i="5"/>
  <c r="J294" i="5"/>
  <c r="K294" i="5" s="1"/>
  <c r="L294" i="5" s="1"/>
  <c r="I170" i="5"/>
  <c r="J170" i="5"/>
  <c r="K170" i="5" s="1"/>
  <c r="L170" i="5" s="1"/>
  <c r="I171" i="5"/>
  <c r="J171" i="5"/>
  <c r="K171" i="5"/>
  <c r="L171" i="5" s="1"/>
  <c r="J169" i="5"/>
  <c r="K169" i="5" s="1"/>
  <c r="L169" i="5" s="1"/>
  <c r="I172" i="6"/>
  <c r="J172" i="6"/>
  <c r="K172" i="6" s="1"/>
  <c r="L172" i="6" s="1"/>
  <c r="M174" i="6" s="1"/>
  <c r="I173" i="6"/>
  <c r="J173" i="6"/>
  <c r="K173" i="6"/>
  <c r="I174" i="6"/>
  <c r="J174" i="6"/>
  <c r="K174" i="6" s="1"/>
  <c r="L174" i="6" s="1"/>
  <c r="I175" i="6"/>
  <c r="J175" i="6"/>
  <c r="K175" i="6" s="1"/>
  <c r="L175" i="6" s="1"/>
  <c r="I176" i="6"/>
  <c r="K176" i="6" s="1"/>
  <c r="L176" i="6" s="1"/>
  <c r="J176" i="6"/>
  <c r="I177" i="6"/>
  <c r="J177" i="6"/>
  <c r="K177" i="6" s="1"/>
  <c r="L177" i="6" s="1"/>
  <c r="I178" i="6"/>
  <c r="J178" i="6"/>
  <c r="K178" i="6" s="1"/>
  <c r="L178" i="6" s="1"/>
  <c r="I179" i="6"/>
  <c r="K179" i="6" s="1"/>
  <c r="L179" i="6" s="1"/>
  <c r="J179" i="6"/>
  <c r="I180" i="6"/>
  <c r="J180" i="6"/>
  <c r="K180" i="6" s="1"/>
  <c r="L180" i="6" s="1"/>
  <c r="I181" i="6"/>
  <c r="J181" i="6"/>
  <c r="K181" i="6"/>
  <c r="L181" i="6" s="1"/>
  <c r="I182" i="6"/>
  <c r="K182" i="6" s="1"/>
  <c r="L182" i="6" s="1"/>
  <c r="J182" i="6"/>
  <c r="I183" i="6"/>
  <c r="J183" i="6"/>
  <c r="K183" i="6"/>
  <c r="L183" i="6" s="1"/>
  <c r="I184" i="6"/>
  <c r="J184" i="6"/>
  <c r="K184" i="6"/>
  <c r="L184" i="6" s="1"/>
  <c r="I185" i="6"/>
  <c r="J185" i="6"/>
  <c r="K185" i="6" s="1"/>
  <c r="L185" i="6" s="1"/>
  <c r="I186" i="6"/>
  <c r="J186" i="6"/>
  <c r="K186" i="6"/>
  <c r="L186" i="6" s="1"/>
  <c r="I187" i="6"/>
  <c r="K187" i="6" s="1"/>
  <c r="L187" i="6" s="1"/>
  <c r="M189" i="6" s="1"/>
  <c r="J187" i="6"/>
  <c r="I188" i="6"/>
  <c r="J188" i="6"/>
  <c r="K188" i="6" s="1"/>
  <c r="L188" i="6" s="1"/>
  <c r="I189" i="6"/>
  <c r="K189" i="6" s="1"/>
  <c r="L189" i="6" s="1"/>
  <c r="J189" i="6"/>
  <c r="I190" i="6"/>
  <c r="K190" i="6" s="1"/>
  <c r="L190" i="6" s="1"/>
  <c r="M192" i="6" s="1"/>
  <c r="J190" i="6"/>
  <c r="I191" i="6"/>
  <c r="J191" i="6"/>
  <c r="K191" i="6" s="1"/>
  <c r="L191" i="6" s="1"/>
  <c r="I192" i="6"/>
  <c r="K192" i="6" s="1"/>
  <c r="L192" i="6" s="1"/>
  <c r="J192" i="6"/>
  <c r="I193" i="6"/>
  <c r="K193" i="6" s="1"/>
  <c r="L193" i="6" s="1"/>
  <c r="J193" i="6"/>
  <c r="I194" i="6"/>
  <c r="J194" i="6"/>
  <c r="K194" i="6"/>
  <c r="L194" i="6" s="1"/>
  <c r="I195" i="6"/>
  <c r="K195" i="6" s="1"/>
  <c r="L195" i="6" s="1"/>
  <c r="J195" i="6"/>
  <c r="I196" i="6"/>
  <c r="J196" i="6"/>
  <c r="K196" i="6" s="1"/>
  <c r="L196" i="6" s="1"/>
  <c r="M198" i="6" s="1"/>
  <c r="I197" i="6"/>
  <c r="J197" i="6"/>
  <c r="K197" i="6"/>
  <c r="L197" i="6" s="1"/>
  <c r="I198" i="6"/>
  <c r="J198" i="6"/>
  <c r="K198" i="6" s="1"/>
  <c r="L198" i="6" s="1"/>
  <c r="I199" i="6"/>
  <c r="J199" i="6"/>
  <c r="K199" i="6" s="1"/>
  <c r="L199" i="6" s="1"/>
  <c r="I200" i="6"/>
  <c r="K200" i="6" s="1"/>
  <c r="L200" i="6" s="1"/>
  <c r="J200" i="6"/>
  <c r="I201" i="6"/>
  <c r="J201" i="6"/>
  <c r="K201" i="6" s="1"/>
  <c r="L201" i="6" s="1"/>
  <c r="I202" i="6"/>
  <c r="J202" i="6"/>
  <c r="K202" i="6" s="1"/>
  <c r="L202" i="6" s="1"/>
  <c r="M204" i="6" s="1"/>
  <c r="I203" i="6"/>
  <c r="K203" i="6" s="1"/>
  <c r="L203" i="6" s="1"/>
  <c r="J203" i="6"/>
  <c r="I204" i="6"/>
  <c r="J204" i="6"/>
  <c r="K204" i="6" s="1"/>
  <c r="L204" i="6" s="1"/>
  <c r="I205" i="6"/>
  <c r="J205" i="6"/>
  <c r="K205" i="6"/>
  <c r="L205" i="6" s="1"/>
  <c r="M207" i="6" s="1"/>
  <c r="I206" i="6"/>
  <c r="K206" i="6" s="1"/>
  <c r="L206" i="6" s="1"/>
  <c r="J206" i="6"/>
  <c r="I207" i="6"/>
  <c r="J207" i="6"/>
  <c r="K207" i="6"/>
  <c r="L207" i="6" s="1"/>
  <c r="I208" i="6"/>
  <c r="J208" i="6"/>
  <c r="K208" i="6"/>
  <c r="L208" i="6" s="1"/>
  <c r="M210" i="6" s="1"/>
  <c r="I209" i="6"/>
  <c r="J209" i="6"/>
  <c r="K209" i="6" s="1"/>
  <c r="L209" i="6" s="1"/>
  <c r="I210" i="6"/>
  <c r="J210" i="6"/>
  <c r="K210" i="6"/>
  <c r="L210" i="6" s="1"/>
  <c r="I211" i="6"/>
  <c r="K211" i="6" s="1"/>
  <c r="L211" i="6" s="1"/>
  <c r="M213" i="6" s="1"/>
  <c r="J211" i="6"/>
  <c r="I212" i="6"/>
  <c r="J212" i="6"/>
  <c r="K212" i="6" s="1"/>
  <c r="L212" i="6" s="1"/>
  <c r="I213" i="6"/>
  <c r="K213" i="6" s="1"/>
  <c r="L213" i="6" s="1"/>
  <c r="J213" i="6"/>
  <c r="I214" i="6"/>
  <c r="K214" i="6" s="1"/>
  <c r="L214" i="6" s="1"/>
  <c r="J214" i="6"/>
  <c r="I215" i="6"/>
  <c r="J215" i="6"/>
  <c r="K215" i="6" s="1"/>
  <c r="L215" i="6" s="1"/>
  <c r="I216" i="6"/>
  <c r="K216" i="6" s="1"/>
  <c r="L216" i="6" s="1"/>
  <c r="J216" i="6"/>
  <c r="I217" i="6"/>
  <c r="K217" i="6" s="1"/>
  <c r="L217" i="6" s="1"/>
  <c r="J217" i="6"/>
  <c r="I218" i="6"/>
  <c r="J218" i="6"/>
  <c r="K218" i="6"/>
  <c r="L218" i="6" s="1"/>
  <c r="I219" i="6"/>
  <c r="K219" i="6" s="1"/>
  <c r="L219" i="6" s="1"/>
  <c r="J219" i="6"/>
  <c r="I220" i="6"/>
  <c r="J220" i="6"/>
  <c r="K220" i="6" s="1"/>
  <c r="L220" i="6" s="1"/>
  <c r="I221" i="6"/>
  <c r="J221" i="6"/>
  <c r="K221" i="6"/>
  <c r="L221" i="6" s="1"/>
  <c r="I222" i="6"/>
  <c r="J222" i="6"/>
  <c r="K222" i="6" s="1"/>
  <c r="L222" i="6" s="1"/>
  <c r="I223" i="6"/>
  <c r="J223" i="6"/>
  <c r="K223" i="6" s="1"/>
  <c r="L223" i="6" s="1"/>
  <c r="M225" i="6" s="1"/>
  <c r="I224" i="6"/>
  <c r="K224" i="6" s="1"/>
  <c r="L224" i="6" s="1"/>
  <c r="J224" i="6"/>
  <c r="I225" i="6"/>
  <c r="J225" i="6"/>
  <c r="K225" i="6" s="1"/>
  <c r="L225" i="6" s="1"/>
  <c r="I226" i="6"/>
  <c r="J226" i="6"/>
  <c r="K226" i="6" s="1"/>
  <c r="L226" i="6" s="1"/>
  <c r="I227" i="6"/>
  <c r="K227" i="6" s="1"/>
  <c r="L227" i="6" s="1"/>
  <c r="J227" i="6"/>
  <c r="I228" i="6"/>
  <c r="J228" i="6"/>
  <c r="K228" i="6" s="1"/>
  <c r="L228" i="6" s="1"/>
  <c r="I229" i="6"/>
  <c r="J229" i="6"/>
  <c r="K229" i="6"/>
  <c r="L229" i="6" s="1"/>
  <c r="M231" i="6" s="1"/>
  <c r="I230" i="6"/>
  <c r="K230" i="6" s="1"/>
  <c r="L230" i="6" s="1"/>
  <c r="J230" i="6"/>
  <c r="I231" i="6"/>
  <c r="J231" i="6"/>
  <c r="K231" i="6"/>
  <c r="L231" i="6" s="1"/>
  <c r="I232" i="6"/>
  <c r="J232" i="6"/>
  <c r="K232" i="6"/>
  <c r="L232" i="6" s="1"/>
  <c r="M234" i="6" s="1"/>
  <c r="I233" i="6"/>
  <c r="J233" i="6"/>
  <c r="K233" i="6" s="1"/>
  <c r="L233" i="6" s="1"/>
  <c r="I234" i="6"/>
  <c r="J234" i="6"/>
  <c r="K234" i="6"/>
  <c r="L234" i="6" s="1"/>
  <c r="I235" i="6"/>
  <c r="K235" i="6" s="1"/>
  <c r="L235" i="6" s="1"/>
  <c r="J235" i="6"/>
  <c r="I236" i="6"/>
  <c r="J236" i="6"/>
  <c r="K236" i="6" s="1"/>
  <c r="L236" i="6" s="1"/>
  <c r="I237" i="6"/>
  <c r="K237" i="6" s="1"/>
  <c r="L237" i="6" s="1"/>
  <c r="J237" i="6"/>
  <c r="I238" i="6"/>
  <c r="K238" i="6" s="1"/>
  <c r="L238" i="6" s="1"/>
  <c r="J238" i="6"/>
  <c r="I239" i="6"/>
  <c r="J239" i="6"/>
  <c r="K239" i="6" s="1"/>
  <c r="L239" i="6" s="1"/>
  <c r="I240" i="6"/>
  <c r="K240" i="6" s="1"/>
  <c r="L240" i="6" s="1"/>
  <c r="J240" i="6"/>
  <c r="I241" i="6"/>
  <c r="K241" i="6" s="1"/>
  <c r="L241" i="6" s="1"/>
  <c r="M243" i="6" s="1"/>
  <c r="J241" i="6"/>
  <c r="I242" i="6"/>
  <c r="J242" i="6"/>
  <c r="K242" i="6"/>
  <c r="L242" i="6" s="1"/>
  <c r="I243" i="6"/>
  <c r="K243" i="6" s="1"/>
  <c r="L243" i="6" s="1"/>
  <c r="J243" i="6"/>
  <c r="I244" i="6"/>
  <c r="J244" i="6"/>
  <c r="K244" i="6" s="1"/>
  <c r="L244" i="6" s="1"/>
  <c r="M246" i="6" s="1"/>
  <c r="I245" i="6"/>
  <c r="J245" i="6"/>
  <c r="K245" i="6"/>
  <c r="L245" i="6" s="1"/>
  <c r="I246" i="6"/>
  <c r="J246" i="6"/>
  <c r="K246" i="6" s="1"/>
  <c r="L246" i="6" s="1"/>
  <c r="I247" i="6"/>
  <c r="J247" i="6"/>
  <c r="K247" i="6" s="1"/>
  <c r="L247" i="6" s="1"/>
  <c r="I248" i="6"/>
  <c r="K248" i="6" s="1"/>
  <c r="L248" i="6" s="1"/>
  <c r="J248" i="6"/>
  <c r="I249" i="6"/>
  <c r="J249" i="6"/>
  <c r="K249" i="6" s="1"/>
  <c r="L249" i="6" s="1"/>
  <c r="I250" i="6"/>
  <c r="J250" i="6"/>
  <c r="K250" i="6" s="1"/>
  <c r="L250" i="6" s="1"/>
  <c r="I251" i="6"/>
  <c r="K251" i="6" s="1"/>
  <c r="L251" i="6" s="1"/>
  <c r="J251" i="6"/>
  <c r="I252" i="6"/>
  <c r="J252" i="6"/>
  <c r="K252" i="6" s="1"/>
  <c r="L252" i="6" s="1"/>
  <c r="I253" i="6"/>
  <c r="J253" i="6"/>
  <c r="K253" i="6"/>
  <c r="L253" i="6" s="1"/>
  <c r="I254" i="6"/>
  <c r="K254" i="6" s="1"/>
  <c r="L254" i="6" s="1"/>
  <c r="J254" i="6"/>
  <c r="I255" i="6"/>
  <c r="J255" i="6"/>
  <c r="K255" i="6"/>
  <c r="L255" i="6" s="1"/>
  <c r="I256" i="6"/>
  <c r="J256" i="6"/>
  <c r="K256" i="6"/>
  <c r="I257" i="6"/>
  <c r="J257" i="6"/>
  <c r="K257" i="6" s="1"/>
  <c r="I258" i="6"/>
  <c r="J258" i="6"/>
  <c r="K258" i="6"/>
  <c r="I259" i="6"/>
  <c r="K259" i="6" s="1"/>
  <c r="L259" i="6" s="1"/>
  <c r="J259" i="6"/>
  <c r="I260" i="6"/>
  <c r="J260" i="6"/>
  <c r="K260" i="6" s="1"/>
  <c r="L260" i="6" s="1"/>
  <c r="I261" i="6"/>
  <c r="J261" i="6"/>
  <c r="K261" i="6"/>
  <c r="L261" i="6" s="1"/>
  <c r="I262" i="6"/>
  <c r="K262" i="6" s="1"/>
  <c r="L262" i="6" s="1"/>
  <c r="J262" i="6"/>
  <c r="I263" i="6"/>
  <c r="J263" i="6"/>
  <c r="K263" i="6" s="1"/>
  <c r="L263" i="6" s="1"/>
  <c r="I264" i="6"/>
  <c r="K264" i="6" s="1"/>
  <c r="L264" i="6" s="1"/>
  <c r="J264" i="6"/>
  <c r="I265" i="6"/>
  <c r="K265" i="6" s="1"/>
  <c r="L265" i="6" s="1"/>
  <c r="J265" i="6"/>
  <c r="I266" i="6"/>
  <c r="J266" i="6"/>
  <c r="K266" i="6"/>
  <c r="L266" i="6" s="1"/>
  <c r="I267" i="6"/>
  <c r="K267" i="6" s="1"/>
  <c r="L267" i="6" s="1"/>
  <c r="J267" i="6"/>
  <c r="I268" i="6"/>
  <c r="J268" i="6"/>
  <c r="K268" i="6" s="1"/>
  <c r="L268" i="6" s="1"/>
  <c r="I269" i="6"/>
  <c r="J269" i="6"/>
  <c r="K269" i="6"/>
  <c r="L269" i="6" s="1"/>
  <c r="I270" i="6"/>
  <c r="J270" i="6"/>
  <c r="K270" i="6" s="1"/>
  <c r="L270" i="6" s="1"/>
  <c r="I271" i="6"/>
  <c r="J271" i="6"/>
  <c r="K271" i="6" s="1"/>
  <c r="M273" i="6" s="1"/>
  <c r="I272" i="6"/>
  <c r="K272" i="6" s="1"/>
  <c r="J272" i="6"/>
  <c r="I273" i="6"/>
  <c r="J273" i="6"/>
  <c r="K273" i="6" s="1"/>
  <c r="I274" i="6"/>
  <c r="J274" i="6"/>
  <c r="K274" i="6" s="1"/>
  <c r="L274" i="6" s="1"/>
  <c r="I275" i="6"/>
  <c r="K275" i="6" s="1"/>
  <c r="L275" i="6" s="1"/>
  <c r="J275" i="6"/>
  <c r="I276" i="6"/>
  <c r="J276" i="6"/>
  <c r="K276" i="6" s="1"/>
  <c r="L276" i="6" s="1"/>
  <c r="I277" i="6"/>
  <c r="J277" i="6"/>
  <c r="K277" i="6"/>
  <c r="L277" i="6" s="1"/>
  <c r="I278" i="6"/>
  <c r="K278" i="6" s="1"/>
  <c r="L278" i="6" s="1"/>
  <c r="J278" i="6"/>
  <c r="I279" i="6"/>
  <c r="J279" i="6"/>
  <c r="K279" i="6"/>
  <c r="L279" i="6" s="1"/>
  <c r="I280" i="6"/>
  <c r="J280" i="6"/>
  <c r="K280" i="6"/>
  <c r="L280" i="6" s="1"/>
  <c r="I281" i="6"/>
  <c r="J281" i="6"/>
  <c r="K281" i="6" s="1"/>
  <c r="L281" i="6" s="1"/>
  <c r="I282" i="6"/>
  <c r="J282" i="6"/>
  <c r="K282" i="6"/>
  <c r="L282" i="6" s="1"/>
  <c r="I283" i="6"/>
  <c r="K283" i="6" s="1"/>
  <c r="L283" i="6" s="1"/>
  <c r="J283" i="6"/>
  <c r="I284" i="6"/>
  <c r="J284" i="6"/>
  <c r="K284" i="6" s="1"/>
  <c r="L284" i="6" s="1"/>
  <c r="I285" i="6"/>
  <c r="K285" i="6" s="1"/>
  <c r="L285" i="6" s="1"/>
  <c r="J285" i="6"/>
  <c r="I286" i="6"/>
  <c r="K286" i="6" s="1"/>
  <c r="L286" i="6" s="1"/>
  <c r="M288" i="6" s="1"/>
  <c r="J286" i="6"/>
  <c r="I287" i="6"/>
  <c r="J287" i="6"/>
  <c r="K287" i="6" s="1"/>
  <c r="L287" i="6" s="1"/>
  <c r="I288" i="6"/>
  <c r="K288" i="6" s="1"/>
  <c r="L288" i="6" s="1"/>
  <c r="J288" i="6"/>
  <c r="I289" i="6"/>
  <c r="K289" i="6" s="1"/>
  <c r="L289" i="6" s="1"/>
  <c r="M291" i="6" s="1"/>
  <c r="J289" i="6"/>
  <c r="I290" i="6"/>
  <c r="J290" i="6"/>
  <c r="K290" i="6"/>
  <c r="L290" i="6" s="1"/>
  <c r="I291" i="6"/>
  <c r="K291" i="6" s="1"/>
  <c r="L291" i="6" s="1"/>
  <c r="J291" i="6"/>
  <c r="I292" i="6"/>
  <c r="J292" i="6"/>
  <c r="K292" i="6" s="1"/>
  <c r="L292" i="6" s="1"/>
  <c r="I293" i="6"/>
  <c r="J293" i="6"/>
  <c r="K293" i="6"/>
  <c r="L293" i="6" s="1"/>
  <c r="I294" i="6"/>
  <c r="J294" i="6"/>
  <c r="K294" i="6" s="1"/>
  <c r="L294" i="6" s="1"/>
  <c r="I170" i="6"/>
  <c r="J170" i="6"/>
  <c r="K170" i="6" s="1"/>
  <c r="I171" i="6"/>
  <c r="J171" i="6"/>
  <c r="K171" i="6"/>
  <c r="L171" i="6" s="1"/>
  <c r="J169" i="6"/>
  <c r="I169" i="6"/>
  <c r="I172" i="7"/>
  <c r="J172" i="7"/>
  <c r="K172" i="7" s="1"/>
  <c r="L172" i="7" s="1"/>
  <c r="I173" i="7"/>
  <c r="J173" i="7"/>
  <c r="K173" i="7"/>
  <c r="L173" i="7" s="1"/>
  <c r="I174" i="7"/>
  <c r="J174" i="7"/>
  <c r="K174" i="7" s="1"/>
  <c r="L174" i="7" s="1"/>
  <c r="I175" i="7"/>
  <c r="J175" i="7"/>
  <c r="K175" i="7" s="1"/>
  <c r="L175" i="7" s="1"/>
  <c r="M177" i="7" s="1"/>
  <c r="I176" i="7"/>
  <c r="J176" i="7"/>
  <c r="K176" i="7" s="1"/>
  <c r="L176" i="7" s="1"/>
  <c r="I177" i="7"/>
  <c r="J177" i="7"/>
  <c r="K177" i="7" s="1"/>
  <c r="L177" i="7" s="1"/>
  <c r="I178" i="7"/>
  <c r="K178" i="7" s="1"/>
  <c r="L178" i="7" s="1"/>
  <c r="J178" i="7"/>
  <c r="I179" i="7"/>
  <c r="K179" i="7" s="1"/>
  <c r="L179" i="7" s="1"/>
  <c r="J179" i="7"/>
  <c r="I180" i="7"/>
  <c r="K180" i="7" s="1"/>
  <c r="L180" i="7" s="1"/>
  <c r="J180" i="7"/>
  <c r="I181" i="7"/>
  <c r="J181" i="7"/>
  <c r="K181" i="7"/>
  <c r="L181" i="7" s="1"/>
  <c r="I182" i="7"/>
  <c r="J182" i="7"/>
  <c r="K182" i="7" s="1"/>
  <c r="L182" i="7" s="1"/>
  <c r="I183" i="7"/>
  <c r="J183" i="7"/>
  <c r="K183" i="7"/>
  <c r="L183" i="7" s="1"/>
  <c r="I184" i="7"/>
  <c r="J184" i="7"/>
  <c r="K184" i="7"/>
  <c r="L184" i="7" s="1"/>
  <c r="I185" i="7"/>
  <c r="J185" i="7"/>
  <c r="K185" i="7" s="1"/>
  <c r="L185" i="7" s="1"/>
  <c r="I186" i="7"/>
  <c r="J186" i="7"/>
  <c r="K186" i="7"/>
  <c r="L186" i="7" s="1"/>
  <c r="I187" i="7"/>
  <c r="J187" i="7"/>
  <c r="K187" i="7" s="1"/>
  <c r="L187" i="7" s="1"/>
  <c r="I188" i="7"/>
  <c r="J188" i="7"/>
  <c r="K188" i="7" s="1"/>
  <c r="L188" i="7" s="1"/>
  <c r="I189" i="7"/>
  <c r="J189" i="7"/>
  <c r="K189" i="7" s="1"/>
  <c r="L189" i="7" s="1"/>
  <c r="I190" i="7"/>
  <c r="K190" i="7" s="1"/>
  <c r="L190" i="7" s="1"/>
  <c r="J190" i="7"/>
  <c r="I191" i="7"/>
  <c r="K191" i="7" s="1"/>
  <c r="L191" i="7" s="1"/>
  <c r="J191" i="7"/>
  <c r="I192" i="7"/>
  <c r="K192" i="7" s="1"/>
  <c r="L192" i="7" s="1"/>
  <c r="J192" i="7"/>
  <c r="I193" i="7"/>
  <c r="J193" i="7"/>
  <c r="K193" i="7" s="1"/>
  <c r="L193" i="7" s="1"/>
  <c r="M195" i="7" s="1"/>
  <c r="I194" i="7"/>
  <c r="J194" i="7"/>
  <c r="K194" i="7"/>
  <c r="L194" i="7" s="1"/>
  <c r="I195" i="7"/>
  <c r="J195" i="7"/>
  <c r="K195" i="7" s="1"/>
  <c r="L195" i="7" s="1"/>
  <c r="I196" i="7"/>
  <c r="J196" i="7"/>
  <c r="K196" i="7" s="1"/>
  <c r="L196" i="7" s="1"/>
  <c r="M198" i="7" s="1"/>
  <c r="I197" i="7"/>
  <c r="J197" i="7"/>
  <c r="K197" i="7"/>
  <c r="L197" i="7" s="1"/>
  <c r="I198" i="7"/>
  <c r="J198" i="7"/>
  <c r="K198" i="7" s="1"/>
  <c r="L198" i="7" s="1"/>
  <c r="I199" i="7"/>
  <c r="J199" i="7"/>
  <c r="K199" i="7" s="1"/>
  <c r="L199" i="7" s="1"/>
  <c r="M201" i="7" s="1"/>
  <c r="I200" i="7"/>
  <c r="J200" i="7"/>
  <c r="K200" i="7" s="1"/>
  <c r="L200" i="7" s="1"/>
  <c r="I201" i="7"/>
  <c r="J201" i="7"/>
  <c r="K201" i="7" s="1"/>
  <c r="L201" i="7" s="1"/>
  <c r="I202" i="7"/>
  <c r="K202" i="7" s="1"/>
  <c r="L202" i="7" s="1"/>
  <c r="M204" i="7" s="1"/>
  <c r="J202" i="7"/>
  <c r="I203" i="7"/>
  <c r="K203" i="7" s="1"/>
  <c r="L203" i="7" s="1"/>
  <c r="J203" i="7"/>
  <c r="I204" i="7"/>
  <c r="K204" i="7" s="1"/>
  <c r="L204" i="7" s="1"/>
  <c r="J204" i="7"/>
  <c r="I205" i="7"/>
  <c r="J205" i="7"/>
  <c r="K205" i="7"/>
  <c r="L205" i="7" s="1"/>
  <c r="M207" i="7" s="1"/>
  <c r="I206" i="7"/>
  <c r="J206" i="7"/>
  <c r="K206" i="7" s="1"/>
  <c r="L206" i="7" s="1"/>
  <c r="I207" i="7"/>
  <c r="J207" i="7"/>
  <c r="K207" i="7"/>
  <c r="L207" i="7" s="1"/>
  <c r="I208" i="7"/>
  <c r="J208" i="7"/>
  <c r="K208" i="7"/>
  <c r="L208" i="7" s="1"/>
  <c r="I209" i="7"/>
  <c r="J209" i="7"/>
  <c r="K209" i="7" s="1"/>
  <c r="L209" i="7" s="1"/>
  <c r="I210" i="7"/>
  <c r="J210" i="7"/>
  <c r="K210" i="7"/>
  <c r="L210" i="7" s="1"/>
  <c r="I211" i="7"/>
  <c r="J211" i="7"/>
  <c r="K211" i="7" s="1"/>
  <c r="L211" i="7" s="1"/>
  <c r="I212" i="7"/>
  <c r="J212" i="7"/>
  <c r="K212" i="7" s="1"/>
  <c r="L212" i="7" s="1"/>
  <c r="I213" i="7"/>
  <c r="J213" i="7"/>
  <c r="K213" i="7" s="1"/>
  <c r="L213" i="7" s="1"/>
  <c r="I214" i="7"/>
  <c r="K214" i="7" s="1"/>
  <c r="L214" i="7" s="1"/>
  <c r="J214" i="7"/>
  <c r="I215" i="7"/>
  <c r="K215" i="7" s="1"/>
  <c r="L215" i="7" s="1"/>
  <c r="J215" i="7"/>
  <c r="I216" i="7"/>
  <c r="K216" i="7" s="1"/>
  <c r="L216" i="7" s="1"/>
  <c r="J216" i="7"/>
  <c r="I217" i="7"/>
  <c r="J217" i="7"/>
  <c r="K217" i="7" s="1"/>
  <c r="L217" i="7" s="1"/>
  <c r="M219" i="7" s="1"/>
  <c r="I218" i="7"/>
  <c r="J218" i="7"/>
  <c r="K218" i="7"/>
  <c r="L218" i="7" s="1"/>
  <c r="I219" i="7"/>
  <c r="J219" i="7"/>
  <c r="K219" i="7" s="1"/>
  <c r="L219" i="7" s="1"/>
  <c r="I220" i="7"/>
  <c r="J220" i="7"/>
  <c r="K220" i="7" s="1"/>
  <c r="L220" i="7" s="1"/>
  <c r="I221" i="7"/>
  <c r="J221" i="7"/>
  <c r="K221" i="7"/>
  <c r="L221" i="7" s="1"/>
  <c r="I222" i="7"/>
  <c r="J222" i="7"/>
  <c r="K222" i="7" s="1"/>
  <c r="L222" i="7" s="1"/>
  <c r="I223" i="7"/>
  <c r="J223" i="7"/>
  <c r="K223" i="7" s="1"/>
  <c r="L223" i="7" s="1"/>
  <c r="I224" i="7"/>
  <c r="J224" i="7"/>
  <c r="K224" i="7" s="1"/>
  <c r="L224" i="7" s="1"/>
  <c r="I225" i="7"/>
  <c r="J225" i="7"/>
  <c r="K225" i="7" s="1"/>
  <c r="L225" i="7" s="1"/>
  <c r="I226" i="7"/>
  <c r="K226" i="7" s="1"/>
  <c r="L226" i="7" s="1"/>
  <c r="J226" i="7"/>
  <c r="I227" i="7"/>
  <c r="K227" i="7" s="1"/>
  <c r="L227" i="7" s="1"/>
  <c r="J227" i="7"/>
  <c r="I228" i="7"/>
  <c r="K228" i="7" s="1"/>
  <c r="L228" i="7" s="1"/>
  <c r="J228" i="7"/>
  <c r="I229" i="7"/>
  <c r="J229" i="7"/>
  <c r="K229" i="7"/>
  <c r="L229" i="7" s="1"/>
  <c r="I230" i="7"/>
  <c r="J230" i="7"/>
  <c r="K230" i="7" s="1"/>
  <c r="L230" i="7" s="1"/>
  <c r="I231" i="7"/>
  <c r="J231" i="7"/>
  <c r="K231" i="7"/>
  <c r="L231" i="7" s="1"/>
  <c r="I232" i="7"/>
  <c r="J232" i="7"/>
  <c r="K232" i="7"/>
  <c r="I233" i="7"/>
  <c r="J233" i="7"/>
  <c r="K233" i="7" s="1"/>
  <c r="L233" i="7" s="1"/>
  <c r="I234" i="7"/>
  <c r="J234" i="7"/>
  <c r="K234" i="7"/>
  <c r="L234" i="7" s="1"/>
  <c r="I235" i="7"/>
  <c r="J235" i="7"/>
  <c r="K235" i="7" s="1"/>
  <c r="L235" i="7" s="1"/>
  <c r="M237" i="7" s="1"/>
  <c r="I236" i="7"/>
  <c r="J236" i="7"/>
  <c r="K236" i="7" s="1"/>
  <c r="L236" i="7" s="1"/>
  <c r="I237" i="7"/>
  <c r="J237" i="7"/>
  <c r="K237" i="7" s="1"/>
  <c r="L237" i="7" s="1"/>
  <c r="I238" i="7"/>
  <c r="K238" i="7" s="1"/>
  <c r="L238" i="7" s="1"/>
  <c r="J238" i="7"/>
  <c r="I239" i="7"/>
  <c r="K239" i="7" s="1"/>
  <c r="L239" i="7" s="1"/>
  <c r="J239" i="7"/>
  <c r="I240" i="7"/>
  <c r="K240" i="7" s="1"/>
  <c r="L240" i="7" s="1"/>
  <c r="J240" i="7"/>
  <c r="I241" i="7"/>
  <c r="J241" i="7"/>
  <c r="K241" i="7" s="1"/>
  <c r="L241" i="7" s="1"/>
  <c r="M243" i="7" s="1"/>
  <c r="I242" i="7"/>
  <c r="J242" i="7"/>
  <c r="K242" i="7"/>
  <c r="L242" i="7" s="1"/>
  <c r="I243" i="7"/>
  <c r="J243" i="7"/>
  <c r="K243" i="7" s="1"/>
  <c r="L243" i="7" s="1"/>
  <c r="I244" i="7"/>
  <c r="J244" i="7"/>
  <c r="K244" i="7" s="1"/>
  <c r="L244" i="7" s="1"/>
  <c r="I245" i="7"/>
  <c r="J245" i="7"/>
  <c r="K245" i="7"/>
  <c r="L245" i="7" s="1"/>
  <c r="I246" i="7"/>
  <c r="J246" i="7"/>
  <c r="K246" i="7" s="1"/>
  <c r="L246" i="7" s="1"/>
  <c r="I247" i="7"/>
  <c r="J247" i="7"/>
  <c r="K247" i="7" s="1"/>
  <c r="L247" i="7" s="1"/>
  <c r="I248" i="7"/>
  <c r="J248" i="7"/>
  <c r="K248" i="7" s="1"/>
  <c r="L248" i="7" s="1"/>
  <c r="I249" i="7"/>
  <c r="J249" i="7"/>
  <c r="K249" i="7" s="1"/>
  <c r="L249" i="7" s="1"/>
  <c r="I250" i="7"/>
  <c r="K250" i="7" s="1"/>
  <c r="L250" i="7" s="1"/>
  <c r="J250" i="7"/>
  <c r="I251" i="7"/>
  <c r="K251" i="7" s="1"/>
  <c r="L251" i="7" s="1"/>
  <c r="J251" i="7"/>
  <c r="I252" i="7"/>
  <c r="K252" i="7" s="1"/>
  <c r="L252" i="7" s="1"/>
  <c r="J252" i="7"/>
  <c r="I253" i="7"/>
  <c r="J253" i="7"/>
  <c r="K253" i="7"/>
  <c r="L253" i="7" s="1"/>
  <c r="M255" i="7" s="1"/>
  <c r="I254" i="7"/>
  <c r="J254" i="7"/>
  <c r="K254" i="7" s="1"/>
  <c r="L254" i="7" s="1"/>
  <c r="I255" i="7"/>
  <c r="J255" i="7"/>
  <c r="K255" i="7"/>
  <c r="L255" i="7" s="1"/>
  <c r="I256" i="7"/>
  <c r="J256" i="7"/>
  <c r="K256" i="7"/>
  <c r="L256" i="7" s="1"/>
  <c r="M258" i="7" s="1"/>
  <c r="I257" i="7"/>
  <c r="J257" i="7"/>
  <c r="K257" i="7" s="1"/>
  <c r="I258" i="7"/>
  <c r="L258" i="7"/>
  <c r="I259" i="7"/>
  <c r="J259" i="7"/>
  <c r="K259" i="7" s="1"/>
  <c r="L259" i="7" s="1"/>
  <c r="M261" i="7" s="1"/>
  <c r="I260" i="7"/>
  <c r="J260" i="7"/>
  <c r="K260" i="7" s="1"/>
  <c r="I261" i="7"/>
  <c r="J261" i="7"/>
  <c r="K261" i="7" s="1"/>
  <c r="L261" i="7" s="1"/>
  <c r="I262" i="7"/>
  <c r="K262" i="7" s="1"/>
  <c r="L262" i="7" s="1"/>
  <c r="M264" i="7" s="1"/>
  <c r="J262" i="7"/>
  <c r="I263" i="7"/>
  <c r="K263" i="7" s="1"/>
  <c r="J263" i="7"/>
  <c r="I264" i="7"/>
  <c r="K264" i="7" s="1"/>
  <c r="L264" i="7" s="1"/>
  <c r="J264" i="7"/>
  <c r="I265" i="7"/>
  <c r="J265" i="7"/>
  <c r="K265" i="7" s="1"/>
  <c r="L265" i="7" s="1"/>
  <c r="I266" i="7"/>
  <c r="J266" i="7"/>
  <c r="K266" i="7"/>
  <c r="I267" i="7"/>
  <c r="J267" i="7"/>
  <c r="K267" i="7" s="1"/>
  <c r="L267" i="7" s="1"/>
  <c r="I268" i="7"/>
  <c r="J268" i="7"/>
  <c r="K268" i="7" s="1"/>
  <c r="L268" i="7" s="1"/>
  <c r="I269" i="7"/>
  <c r="J269" i="7"/>
  <c r="K269" i="7"/>
  <c r="L269" i="7" s="1"/>
  <c r="I270" i="7"/>
  <c r="J270" i="7"/>
  <c r="K270" i="7" s="1"/>
  <c r="L270" i="7" s="1"/>
  <c r="I271" i="7"/>
  <c r="J271" i="7"/>
  <c r="K271" i="7" s="1"/>
  <c r="L271" i="7" s="1"/>
  <c r="M273" i="7" s="1"/>
  <c r="I272" i="7"/>
  <c r="J272" i="7"/>
  <c r="K272" i="7" s="1"/>
  <c r="I273" i="7"/>
  <c r="J273" i="7"/>
  <c r="K273" i="7" s="1"/>
  <c r="L273" i="7" s="1"/>
  <c r="I274" i="7"/>
  <c r="K274" i="7" s="1"/>
  <c r="L274" i="7" s="1"/>
  <c r="J274" i="7"/>
  <c r="I275" i="7"/>
  <c r="K275" i="7" s="1"/>
  <c r="L275" i="7" s="1"/>
  <c r="J275" i="7"/>
  <c r="I276" i="7"/>
  <c r="K276" i="7" s="1"/>
  <c r="L276" i="7" s="1"/>
  <c r="J276" i="7"/>
  <c r="I277" i="7"/>
  <c r="J277" i="7"/>
  <c r="K277" i="7"/>
  <c r="L277" i="7" s="1"/>
  <c r="I278" i="7"/>
  <c r="J278" i="7"/>
  <c r="K278" i="7" s="1"/>
  <c r="L278" i="7" s="1"/>
  <c r="I279" i="7"/>
  <c r="J279" i="7"/>
  <c r="K279" i="7"/>
  <c r="L279" i="7" s="1"/>
  <c r="I280" i="7"/>
  <c r="J280" i="7"/>
  <c r="K280" i="7"/>
  <c r="L280" i="7" s="1"/>
  <c r="I281" i="7"/>
  <c r="J281" i="7"/>
  <c r="K281" i="7" s="1"/>
  <c r="L281" i="7" s="1"/>
  <c r="I282" i="7"/>
  <c r="J282" i="7"/>
  <c r="K282" i="7"/>
  <c r="L282" i="7" s="1"/>
  <c r="I283" i="7"/>
  <c r="J283" i="7"/>
  <c r="K283" i="7" s="1"/>
  <c r="L283" i="7" s="1"/>
  <c r="I284" i="7"/>
  <c r="J284" i="7"/>
  <c r="K284" i="7" s="1"/>
  <c r="L284" i="7" s="1"/>
  <c r="I285" i="7"/>
  <c r="J285" i="7"/>
  <c r="K285" i="7" s="1"/>
  <c r="L285" i="7" s="1"/>
  <c r="I286" i="7"/>
  <c r="K286" i="7" s="1"/>
  <c r="L286" i="7" s="1"/>
  <c r="J286" i="7"/>
  <c r="I287" i="7"/>
  <c r="K287" i="7" s="1"/>
  <c r="L287" i="7" s="1"/>
  <c r="J287" i="7"/>
  <c r="I288" i="7"/>
  <c r="K288" i="7" s="1"/>
  <c r="L288" i="7" s="1"/>
  <c r="J288" i="7"/>
  <c r="I289" i="7"/>
  <c r="J289" i="7"/>
  <c r="K289" i="7" s="1"/>
  <c r="L289" i="7" s="1"/>
  <c r="M291" i="7" s="1"/>
  <c r="I290" i="7"/>
  <c r="J290" i="7"/>
  <c r="K290" i="7"/>
  <c r="L290" i="7" s="1"/>
  <c r="I291" i="7"/>
  <c r="J291" i="7"/>
  <c r="K291" i="7" s="1"/>
  <c r="L291" i="7" s="1"/>
  <c r="I292" i="7"/>
  <c r="J292" i="7"/>
  <c r="K292" i="7" s="1"/>
  <c r="L292" i="7" s="1"/>
  <c r="M294" i="7" s="1"/>
  <c r="I293" i="7"/>
  <c r="J293" i="7"/>
  <c r="K293" i="7"/>
  <c r="L293" i="7" s="1"/>
  <c r="I294" i="7"/>
  <c r="J294" i="7"/>
  <c r="K294" i="7" s="1"/>
  <c r="L294" i="7" s="1"/>
  <c r="I170" i="7"/>
  <c r="J170" i="7"/>
  <c r="K170" i="7" s="1"/>
  <c r="L170" i="7" s="1"/>
  <c r="M171" i="7" s="1"/>
  <c r="I171" i="7"/>
  <c r="J171" i="7"/>
  <c r="K171" i="7"/>
  <c r="L171" i="7" s="1"/>
  <c r="L169" i="7"/>
  <c r="K169" i="7"/>
  <c r="J169" i="7"/>
  <c r="I169" i="7"/>
  <c r="J156" i="7"/>
  <c r="K156" i="7" s="1"/>
  <c r="L156" i="7" s="1"/>
  <c r="I156" i="7"/>
  <c r="G156" i="7"/>
  <c r="I98" i="7"/>
  <c r="J98" i="7"/>
  <c r="K98" i="7"/>
  <c r="L98" i="7"/>
  <c r="L97" i="7"/>
  <c r="K97" i="7"/>
  <c r="J97" i="7"/>
  <c r="I97" i="7"/>
  <c r="I24" i="7"/>
  <c r="J24" i="7"/>
  <c r="K24" i="7" s="1"/>
  <c r="L24" i="7" s="1"/>
  <c r="M26" i="7" s="1"/>
  <c r="I25" i="7"/>
  <c r="J25" i="7"/>
  <c r="K25" i="7"/>
  <c r="L25" i="7"/>
  <c r="I26" i="7"/>
  <c r="J26" i="7"/>
  <c r="K26" i="7" s="1"/>
  <c r="L26" i="7" s="1"/>
  <c r="I27" i="7"/>
  <c r="J27" i="7"/>
  <c r="K27" i="7"/>
  <c r="L27" i="7" s="1"/>
  <c r="I28" i="7"/>
  <c r="J28" i="7"/>
  <c r="K28" i="7"/>
  <c r="L28" i="7" s="1"/>
  <c r="I29" i="7"/>
  <c r="J29" i="7"/>
  <c r="K29" i="7"/>
  <c r="L29" i="7" s="1"/>
  <c r="I30" i="7"/>
  <c r="J30" i="7"/>
  <c r="K30" i="7" s="1"/>
  <c r="L30" i="7" s="1"/>
  <c r="I31" i="7"/>
  <c r="J31" i="7"/>
  <c r="K31" i="7" s="1"/>
  <c r="L31" i="7" s="1"/>
  <c r="I32" i="7"/>
  <c r="J32" i="7"/>
  <c r="K32" i="7" s="1"/>
  <c r="L32" i="7" s="1"/>
  <c r="I33" i="7"/>
  <c r="J33" i="7"/>
  <c r="K33" i="7" s="1"/>
  <c r="L33" i="7" s="1"/>
  <c r="M35" i="7" s="1"/>
  <c r="I34" i="7"/>
  <c r="J34" i="7"/>
  <c r="K34" i="7" s="1"/>
  <c r="L34" i="7" s="1"/>
  <c r="I35" i="7"/>
  <c r="J35" i="7"/>
  <c r="K35" i="7" s="1"/>
  <c r="L35" i="7" s="1"/>
  <c r="I36" i="7"/>
  <c r="J36" i="7"/>
  <c r="K36" i="7"/>
  <c r="L36" i="7"/>
  <c r="M38" i="7" s="1"/>
  <c r="I37" i="7"/>
  <c r="J37" i="7"/>
  <c r="K37" i="7" s="1"/>
  <c r="L37" i="7" s="1"/>
  <c r="I38" i="7"/>
  <c r="J38" i="7"/>
  <c r="K38" i="7"/>
  <c r="L38" i="7"/>
  <c r="I39" i="7"/>
  <c r="J39" i="7"/>
  <c r="K39" i="7"/>
  <c r="L39" i="7" s="1"/>
  <c r="M41" i="7" s="1"/>
  <c r="I40" i="7"/>
  <c r="J40" i="7"/>
  <c r="K40" i="7"/>
  <c r="L40" i="7" s="1"/>
  <c r="I41" i="7"/>
  <c r="J41" i="7"/>
  <c r="K41" i="7"/>
  <c r="L41" i="7" s="1"/>
  <c r="I42" i="7"/>
  <c r="J42" i="7"/>
  <c r="K42" i="7" s="1"/>
  <c r="L42" i="7" s="1"/>
  <c r="I43" i="7"/>
  <c r="J43" i="7"/>
  <c r="K43" i="7" s="1"/>
  <c r="L43" i="7" s="1"/>
  <c r="I44" i="7"/>
  <c r="J44" i="7"/>
  <c r="K44" i="7" s="1"/>
  <c r="L44" i="7" s="1"/>
  <c r="I45" i="7"/>
  <c r="J45" i="7"/>
  <c r="K45" i="7" s="1"/>
  <c r="L45" i="7" s="1"/>
  <c r="I46" i="7"/>
  <c r="J46" i="7"/>
  <c r="K46" i="7" s="1"/>
  <c r="L46" i="7" s="1"/>
  <c r="I47" i="7"/>
  <c r="J47" i="7"/>
  <c r="K47" i="7" s="1"/>
  <c r="L47" i="7" s="1"/>
  <c r="I48" i="7"/>
  <c r="K48" i="7" s="1"/>
  <c r="L48" i="7" s="1"/>
  <c r="M50" i="7" s="1"/>
  <c r="J48" i="7"/>
  <c r="I49" i="7"/>
  <c r="J49" i="7"/>
  <c r="K49" i="7"/>
  <c r="L49" i="7"/>
  <c r="I50" i="7"/>
  <c r="K50" i="7" s="1"/>
  <c r="L50" i="7" s="1"/>
  <c r="J50" i="7"/>
  <c r="I51" i="7"/>
  <c r="J51" i="7"/>
  <c r="K51" i="7"/>
  <c r="L51" i="7" s="1"/>
  <c r="M53" i="7" s="1"/>
  <c r="I52" i="7"/>
  <c r="J52" i="7"/>
  <c r="K52" i="7"/>
  <c r="L52" i="7" s="1"/>
  <c r="I53" i="7"/>
  <c r="J53" i="7"/>
  <c r="K53" i="7"/>
  <c r="L53" i="7" s="1"/>
  <c r="I54" i="7"/>
  <c r="J54" i="7"/>
  <c r="K54" i="7" s="1"/>
  <c r="L54" i="7" s="1"/>
  <c r="M56" i="7" s="1"/>
  <c r="I55" i="7"/>
  <c r="J55" i="7"/>
  <c r="K55" i="7" s="1"/>
  <c r="L55" i="7" s="1"/>
  <c r="I56" i="7"/>
  <c r="J56" i="7"/>
  <c r="K56" i="7" s="1"/>
  <c r="L56" i="7" s="1"/>
  <c r="I57" i="7"/>
  <c r="J57" i="7"/>
  <c r="K57" i="7" s="1"/>
  <c r="L57" i="7" s="1"/>
  <c r="I58" i="7"/>
  <c r="J58" i="7"/>
  <c r="K58" i="7" s="1"/>
  <c r="L58" i="7" s="1"/>
  <c r="I59" i="7"/>
  <c r="J59" i="7"/>
  <c r="K59" i="7" s="1"/>
  <c r="L59" i="7" s="1"/>
  <c r="I60" i="7"/>
  <c r="J60" i="7"/>
  <c r="K60" i="7"/>
  <c r="L60" i="7"/>
  <c r="I61" i="7"/>
  <c r="K61" i="7" s="1"/>
  <c r="L61" i="7" s="1"/>
  <c r="J61" i="7"/>
  <c r="I62" i="7"/>
  <c r="J62" i="7"/>
  <c r="K62" i="7"/>
  <c r="L62" i="7"/>
  <c r="I63" i="7"/>
  <c r="J63" i="7"/>
  <c r="K63" i="7"/>
  <c r="L63" i="7" s="1"/>
  <c r="M65" i="7" s="1"/>
  <c r="I64" i="7"/>
  <c r="J64" i="7"/>
  <c r="K64" i="7"/>
  <c r="L64" i="7" s="1"/>
  <c r="I65" i="7"/>
  <c r="J65" i="7"/>
  <c r="K65" i="7"/>
  <c r="L65" i="7" s="1"/>
  <c r="I66" i="7"/>
  <c r="J66" i="7"/>
  <c r="K66" i="7" s="1"/>
  <c r="L66" i="7" s="1"/>
  <c r="M68" i="7" s="1"/>
  <c r="I67" i="7"/>
  <c r="J67" i="7"/>
  <c r="K67" i="7" s="1"/>
  <c r="L67" i="7" s="1"/>
  <c r="I68" i="7"/>
  <c r="J68" i="7"/>
  <c r="K68" i="7" s="1"/>
  <c r="L68" i="7" s="1"/>
  <c r="I69" i="7"/>
  <c r="J69" i="7"/>
  <c r="K69" i="7" s="1"/>
  <c r="L69" i="7" s="1"/>
  <c r="I70" i="7"/>
  <c r="J70" i="7"/>
  <c r="K70" i="7" s="1"/>
  <c r="L70" i="7" s="1"/>
  <c r="I71" i="7"/>
  <c r="J71" i="7"/>
  <c r="K71" i="7" s="1"/>
  <c r="L71" i="7" s="1"/>
  <c r="I72" i="7"/>
  <c r="K72" i="7" s="1"/>
  <c r="L72" i="7" s="1"/>
  <c r="J72" i="7"/>
  <c r="I73" i="7"/>
  <c r="J73" i="7"/>
  <c r="K73" i="7"/>
  <c r="L73" i="7"/>
  <c r="I74" i="7"/>
  <c r="K74" i="7" s="1"/>
  <c r="L74" i="7" s="1"/>
  <c r="J74" i="7"/>
  <c r="I75" i="7"/>
  <c r="J75" i="7"/>
  <c r="K75" i="7"/>
  <c r="L75" i="7" s="1"/>
  <c r="I76" i="7"/>
  <c r="J76" i="7"/>
  <c r="K76" i="7"/>
  <c r="L76" i="7" s="1"/>
  <c r="I77" i="7"/>
  <c r="J77" i="7"/>
  <c r="K77" i="7"/>
  <c r="L77" i="7" s="1"/>
  <c r="I78" i="7"/>
  <c r="J78" i="7"/>
  <c r="K78" i="7" s="1"/>
  <c r="L78" i="7" s="1"/>
  <c r="I79" i="7"/>
  <c r="J79" i="7"/>
  <c r="K79" i="7" s="1"/>
  <c r="L79" i="7" s="1"/>
  <c r="I80" i="7"/>
  <c r="J80" i="7"/>
  <c r="K80" i="7" s="1"/>
  <c r="L80" i="7" s="1"/>
  <c r="I81" i="7"/>
  <c r="J81" i="7"/>
  <c r="K81" i="7" s="1"/>
  <c r="L81" i="7" s="1"/>
  <c r="I82" i="7"/>
  <c r="K82" i="7" s="1"/>
  <c r="L82" i="7" s="1"/>
  <c r="J82" i="7"/>
  <c r="I83" i="7"/>
  <c r="J83" i="7"/>
  <c r="K83" i="7" s="1"/>
  <c r="L83" i="7" s="1"/>
  <c r="I84" i="7"/>
  <c r="J84" i="7"/>
  <c r="K84" i="7"/>
  <c r="I85" i="7"/>
  <c r="K85" i="7" s="1"/>
  <c r="L85" i="7" s="1"/>
  <c r="J85" i="7"/>
  <c r="I86" i="7"/>
  <c r="J86" i="7"/>
  <c r="K86" i="7"/>
  <c r="L86" i="7"/>
  <c r="I87" i="7"/>
  <c r="J87" i="7"/>
  <c r="K87" i="7"/>
  <c r="L87" i="7" s="1"/>
  <c r="M89" i="7" s="1"/>
  <c r="I88" i="7"/>
  <c r="J88" i="7"/>
  <c r="K88" i="7"/>
  <c r="L88" i="7" s="1"/>
  <c r="I89" i="7"/>
  <c r="J89" i="7"/>
  <c r="K89" i="7"/>
  <c r="L89" i="7" s="1"/>
  <c r="I90" i="7"/>
  <c r="J90" i="7"/>
  <c r="K90" i="7" s="1"/>
  <c r="L90" i="7" s="1"/>
  <c r="I91" i="7"/>
  <c r="J91" i="7"/>
  <c r="K91" i="7" s="1"/>
  <c r="L91" i="7" s="1"/>
  <c r="I92" i="7"/>
  <c r="J92" i="7"/>
  <c r="K92" i="7" s="1"/>
  <c r="L92" i="7" s="1"/>
  <c r="I93" i="7"/>
  <c r="J93" i="7"/>
  <c r="K93" i="7" s="1"/>
  <c r="L93" i="7" s="1"/>
  <c r="I94" i="7"/>
  <c r="J94" i="7"/>
  <c r="K94" i="7" s="1"/>
  <c r="L94" i="7" s="1"/>
  <c r="I95" i="7"/>
  <c r="J95" i="7"/>
  <c r="K95" i="7" s="1"/>
  <c r="L95" i="7" s="1"/>
  <c r="I96" i="7"/>
  <c r="K96" i="7" s="1"/>
  <c r="L96" i="7" s="1"/>
  <c r="M98" i="7" s="1"/>
  <c r="J96" i="7"/>
  <c r="I99" i="7"/>
  <c r="J99" i="7"/>
  <c r="K99" i="7"/>
  <c r="L99" i="7" s="1"/>
  <c r="M101" i="7" s="1"/>
  <c r="I100" i="7"/>
  <c r="J100" i="7"/>
  <c r="K100" i="7"/>
  <c r="L100" i="7" s="1"/>
  <c r="I101" i="7"/>
  <c r="J101" i="7"/>
  <c r="K101" i="7"/>
  <c r="L101" i="7" s="1"/>
  <c r="I102" i="7"/>
  <c r="J102" i="7"/>
  <c r="K102" i="7" s="1"/>
  <c r="L102" i="7" s="1"/>
  <c r="M104" i="7" s="1"/>
  <c r="I103" i="7"/>
  <c r="J103" i="7"/>
  <c r="K103" i="7" s="1"/>
  <c r="L103" i="7" s="1"/>
  <c r="I104" i="7"/>
  <c r="J104" i="7"/>
  <c r="K104" i="7" s="1"/>
  <c r="L104" i="7" s="1"/>
  <c r="I105" i="7"/>
  <c r="J105" i="7"/>
  <c r="K105" i="7" s="1"/>
  <c r="L105" i="7" s="1"/>
  <c r="I106" i="7"/>
  <c r="J106" i="7"/>
  <c r="K106" i="7" s="1"/>
  <c r="L106" i="7" s="1"/>
  <c r="I107" i="7"/>
  <c r="J107" i="7"/>
  <c r="K107" i="7" s="1"/>
  <c r="L107" i="7" s="1"/>
  <c r="I108" i="7"/>
  <c r="J108" i="7"/>
  <c r="K108" i="7"/>
  <c r="L108" i="7"/>
  <c r="I109" i="7"/>
  <c r="K109" i="7" s="1"/>
  <c r="J109" i="7"/>
  <c r="I110" i="7"/>
  <c r="J110" i="7"/>
  <c r="K110" i="7"/>
  <c r="L110" i="7"/>
  <c r="I111" i="7"/>
  <c r="J111" i="7"/>
  <c r="K111" i="7"/>
  <c r="L111" i="7" s="1"/>
  <c r="M113" i="7" s="1"/>
  <c r="I112" i="7"/>
  <c r="J112" i="7"/>
  <c r="K112" i="7"/>
  <c r="I113" i="7"/>
  <c r="J113" i="7"/>
  <c r="K113" i="7"/>
  <c r="L113" i="7" s="1"/>
  <c r="I114" i="7"/>
  <c r="J114" i="7"/>
  <c r="K114" i="7" s="1"/>
  <c r="L114" i="7" s="1"/>
  <c r="M116" i="7" s="1"/>
  <c r="I115" i="7"/>
  <c r="J115" i="7"/>
  <c r="K115" i="7" s="1"/>
  <c r="I116" i="7"/>
  <c r="J116" i="7"/>
  <c r="K116" i="7" s="1"/>
  <c r="L116" i="7" s="1"/>
  <c r="I117" i="7"/>
  <c r="J117" i="7"/>
  <c r="K117" i="7" s="1"/>
  <c r="L117" i="7" s="1"/>
  <c r="I118" i="7"/>
  <c r="J118" i="7"/>
  <c r="K118" i="7" s="1"/>
  <c r="I119" i="7"/>
  <c r="J119" i="7"/>
  <c r="K119" i="7" s="1"/>
  <c r="L119" i="7" s="1"/>
  <c r="I120" i="7"/>
  <c r="K120" i="7" s="1"/>
  <c r="L120" i="7" s="1"/>
  <c r="J120" i="7"/>
  <c r="I121" i="7"/>
  <c r="J121" i="7"/>
  <c r="K121" i="7"/>
  <c r="L121" i="7"/>
  <c r="I122" i="7"/>
  <c r="K122" i="7" s="1"/>
  <c r="L122" i="7" s="1"/>
  <c r="J122" i="7"/>
  <c r="I123" i="7"/>
  <c r="J123" i="7"/>
  <c r="K123" i="7"/>
  <c r="L123" i="7" s="1"/>
  <c r="I124" i="7"/>
  <c r="J124" i="7"/>
  <c r="K124" i="7"/>
  <c r="I125" i="7"/>
  <c r="J125" i="7"/>
  <c r="K125" i="7"/>
  <c r="L125" i="7" s="1"/>
  <c r="I126" i="7"/>
  <c r="J126" i="7"/>
  <c r="K126" i="7" s="1"/>
  <c r="L126" i="7" s="1"/>
  <c r="I127" i="7"/>
  <c r="J127" i="7"/>
  <c r="K127" i="7" s="1"/>
  <c r="L127" i="7" s="1"/>
  <c r="I128" i="7"/>
  <c r="J128" i="7"/>
  <c r="K128" i="7" s="1"/>
  <c r="L128" i="7" s="1"/>
  <c r="I129" i="7"/>
  <c r="J129" i="7"/>
  <c r="K129" i="7" s="1"/>
  <c r="L129" i="7" s="1"/>
  <c r="M131" i="7" s="1"/>
  <c r="I130" i="7"/>
  <c r="J130" i="7"/>
  <c r="K130" i="7" s="1"/>
  <c r="L130" i="7" s="1"/>
  <c r="I131" i="7"/>
  <c r="J131" i="7"/>
  <c r="K131" i="7" s="1"/>
  <c r="L131" i="7" s="1"/>
  <c r="I132" i="7"/>
  <c r="J132" i="7"/>
  <c r="K132" i="7"/>
  <c r="L132" i="7"/>
  <c r="I133" i="7"/>
  <c r="K133" i="7" s="1"/>
  <c r="L133" i="7" s="1"/>
  <c r="J133" i="7"/>
  <c r="I134" i="7"/>
  <c r="J134" i="7"/>
  <c r="K134" i="7"/>
  <c r="L134" i="7"/>
  <c r="I135" i="7"/>
  <c r="J135" i="7"/>
  <c r="K135" i="7"/>
  <c r="L135" i="7" s="1"/>
  <c r="M137" i="7" s="1"/>
  <c r="I136" i="7"/>
  <c r="J136" i="7"/>
  <c r="K136" i="7"/>
  <c r="L136" i="7" s="1"/>
  <c r="I137" i="7"/>
  <c r="J137" i="7"/>
  <c r="K137" i="7"/>
  <c r="L137" i="7" s="1"/>
  <c r="I138" i="7"/>
  <c r="J138" i="7"/>
  <c r="K138" i="7" s="1"/>
  <c r="L138" i="7" s="1"/>
  <c r="I139" i="7"/>
  <c r="J139" i="7"/>
  <c r="K139" i="7" s="1"/>
  <c r="L139" i="7" s="1"/>
  <c r="I140" i="7"/>
  <c r="J140" i="7"/>
  <c r="K140" i="7" s="1"/>
  <c r="L140" i="7" s="1"/>
  <c r="I141" i="7"/>
  <c r="J141" i="7"/>
  <c r="K141" i="7" s="1"/>
  <c r="L141" i="7" s="1"/>
  <c r="I142" i="7"/>
  <c r="J142" i="7"/>
  <c r="K142" i="7" s="1"/>
  <c r="L142" i="7" s="1"/>
  <c r="I143" i="7"/>
  <c r="J143" i="7"/>
  <c r="K143" i="7" s="1"/>
  <c r="L143" i="7" s="1"/>
  <c r="I144" i="7"/>
  <c r="K144" i="7" s="1"/>
  <c r="L144" i="7" s="1"/>
  <c r="M146" i="7" s="1"/>
  <c r="J144" i="7"/>
  <c r="I145" i="7"/>
  <c r="J145" i="7"/>
  <c r="K145" i="7"/>
  <c r="L145" i="7"/>
  <c r="I146" i="7"/>
  <c r="K146" i="7" s="1"/>
  <c r="L146" i="7" s="1"/>
  <c r="J146" i="7"/>
  <c r="M23" i="7"/>
  <c r="L23" i="7"/>
  <c r="K23" i="7"/>
  <c r="J23" i="7"/>
  <c r="I23" i="7"/>
  <c r="I22" i="7"/>
  <c r="J22" i="7"/>
  <c r="K22" i="7" s="1"/>
  <c r="L22" i="7" s="1"/>
  <c r="L21" i="7"/>
  <c r="K21" i="7"/>
  <c r="J21" i="7"/>
  <c r="I21" i="7"/>
  <c r="G8" i="7"/>
  <c r="U156" i="7"/>
  <c r="U8" i="7"/>
  <c r="K169" i="6"/>
  <c r="L169" i="6" s="1"/>
  <c r="G156" i="6"/>
  <c r="I156" i="6" s="1"/>
  <c r="I144" i="6"/>
  <c r="I145" i="6"/>
  <c r="I146" i="6"/>
  <c r="I24" i="6"/>
  <c r="I25" i="6"/>
  <c r="I26" i="6"/>
  <c r="I27" i="6"/>
  <c r="I28" i="6"/>
  <c r="J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J53" i="6"/>
  <c r="K53" i="6" s="1"/>
  <c r="L53" i="6" s="1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J67" i="6"/>
  <c r="K67" i="6" s="1"/>
  <c r="L67" i="6" s="1"/>
  <c r="I68" i="6"/>
  <c r="I69" i="6"/>
  <c r="I70" i="6"/>
  <c r="I71" i="6"/>
  <c r="I72" i="6"/>
  <c r="I73" i="6"/>
  <c r="I74" i="6"/>
  <c r="J74" i="6"/>
  <c r="K74" i="6" s="1"/>
  <c r="L74" i="6" s="1"/>
  <c r="I75" i="6"/>
  <c r="I76" i="6"/>
  <c r="I77" i="6"/>
  <c r="I78" i="6"/>
  <c r="J78" i="6"/>
  <c r="K78" i="6" s="1"/>
  <c r="L78" i="6" s="1"/>
  <c r="I79" i="6"/>
  <c r="I80" i="6"/>
  <c r="J80" i="6"/>
  <c r="K80" i="6" s="1"/>
  <c r="L80" i="6" s="1"/>
  <c r="I81" i="6"/>
  <c r="I82" i="6"/>
  <c r="I83" i="6"/>
  <c r="I84" i="6"/>
  <c r="J84" i="6"/>
  <c r="K84" i="6" s="1"/>
  <c r="L84" i="6" s="1"/>
  <c r="I85" i="6"/>
  <c r="J85" i="6"/>
  <c r="K85" i="6" s="1"/>
  <c r="L85" i="6" s="1"/>
  <c r="I86" i="6"/>
  <c r="I87" i="6"/>
  <c r="J87" i="6"/>
  <c r="I88" i="6"/>
  <c r="I89" i="6"/>
  <c r="I90" i="6"/>
  <c r="I91" i="6"/>
  <c r="I92" i="6"/>
  <c r="J92" i="6"/>
  <c r="K92" i="6" s="1"/>
  <c r="L92" i="6" s="1"/>
  <c r="I93" i="6"/>
  <c r="I94" i="6"/>
  <c r="J94" i="6"/>
  <c r="K94" i="6" s="1"/>
  <c r="L94" i="6" s="1"/>
  <c r="I95" i="6"/>
  <c r="I96" i="6"/>
  <c r="I97" i="6"/>
  <c r="I98" i="6"/>
  <c r="I99" i="6"/>
  <c r="J99" i="6"/>
  <c r="K99" i="6" s="1"/>
  <c r="L99" i="6" s="1"/>
  <c r="I100" i="6"/>
  <c r="I101" i="6"/>
  <c r="I102" i="6"/>
  <c r="I103" i="6"/>
  <c r="J103" i="6"/>
  <c r="K103" i="6" s="1"/>
  <c r="L103" i="6" s="1"/>
  <c r="I104" i="6"/>
  <c r="I105" i="6"/>
  <c r="J105" i="6"/>
  <c r="K105" i="6" s="1"/>
  <c r="L105" i="6" s="1"/>
  <c r="I106" i="6"/>
  <c r="I107" i="6"/>
  <c r="I108" i="6"/>
  <c r="I109" i="6"/>
  <c r="I110" i="6"/>
  <c r="J110" i="6"/>
  <c r="K110" i="6" s="1"/>
  <c r="I111" i="6"/>
  <c r="I112" i="6"/>
  <c r="J112" i="6"/>
  <c r="K112" i="6" s="1"/>
  <c r="L112" i="6" s="1"/>
  <c r="I113" i="6"/>
  <c r="I114" i="6"/>
  <c r="I115" i="6"/>
  <c r="I116" i="6"/>
  <c r="I117" i="6"/>
  <c r="I118" i="6"/>
  <c r="I119" i="6"/>
  <c r="J119" i="6"/>
  <c r="I120" i="6"/>
  <c r="I121" i="6"/>
  <c r="I122" i="6"/>
  <c r="I123" i="6"/>
  <c r="I124" i="6"/>
  <c r="J124" i="6"/>
  <c r="I125" i="6"/>
  <c r="I126" i="6"/>
  <c r="I127" i="6"/>
  <c r="I128" i="6"/>
  <c r="I129" i="6"/>
  <c r="I130" i="6"/>
  <c r="J130" i="6"/>
  <c r="I131" i="6"/>
  <c r="I132" i="6"/>
  <c r="I133" i="6"/>
  <c r="I134" i="6"/>
  <c r="I135" i="6"/>
  <c r="I136" i="6"/>
  <c r="I137" i="6"/>
  <c r="J137" i="6"/>
  <c r="I138" i="6"/>
  <c r="I139" i="6"/>
  <c r="I140" i="6"/>
  <c r="I141" i="6"/>
  <c r="I142" i="6"/>
  <c r="I143" i="6"/>
  <c r="J21" i="6"/>
  <c r="K21" i="6" s="1"/>
  <c r="I21" i="6"/>
  <c r="G8" i="6"/>
  <c r="I169" i="5"/>
  <c r="J156" i="5"/>
  <c r="G156" i="5"/>
  <c r="I156" i="5" s="1"/>
  <c r="J146" i="5"/>
  <c r="I109" i="5"/>
  <c r="I146" i="5"/>
  <c r="K146" i="5"/>
  <c r="L146" i="5" s="1"/>
  <c r="I24" i="5"/>
  <c r="J24" i="5"/>
  <c r="K24" i="5" s="1"/>
  <c r="L24" i="5" s="1"/>
  <c r="M26" i="5" s="1"/>
  <c r="I25" i="5"/>
  <c r="J25" i="5"/>
  <c r="K25" i="5"/>
  <c r="L25" i="5" s="1"/>
  <c r="I26" i="5"/>
  <c r="J26" i="5"/>
  <c r="K26" i="5" s="1"/>
  <c r="L26" i="5" s="1"/>
  <c r="I27" i="5"/>
  <c r="J27" i="5"/>
  <c r="K27" i="5" s="1"/>
  <c r="L27" i="5" s="1"/>
  <c r="I28" i="5"/>
  <c r="K28" i="5" s="1"/>
  <c r="L28" i="5" s="1"/>
  <c r="J28" i="5"/>
  <c r="I29" i="5"/>
  <c r="J29" i="5"/>
  <c r="K29" i="5" s="1"/>
  <c r="L29" i="5" s="1"/>
  <c r="I30" i="5"/>
  <c r="J30" i="5"/>
  <c r="K30" i="5" s="1"/>
  <c r="L30" i="5" s="1"/>
  <c r="I31" i="5"/>
  <c r="K31" i="5" s="1"/>
  <c r="L31" i="5" s="1"/>
  <c r="J31" i="5"/>
  <c r="I32" i="5"/>
  <c r="J32" i="5"/>
  <c r="K32" i="5" s="1"/>
  <c r="L32" i="5" s="1"/>
  <c r="I33" i="5"/>
  <c r="J33" i="5"/>
  <c r="K33" i="5"/>
  <c r="L33" i="5" s="1"/>
  <c r="I34" i="5"/>
  <c r="K34" i="5" s="1"/>
  <c r="L34" i="5" s="1"/>
  <c r="J34" i="5"/>
  <c r="I35" i="5"/>
  <c r="J35" i="5"/>
  <c r="K35" i="5"/>
  <c r="L35" i="5" s="1"/>
  <c r="I36" i="5"/>
  <c r="J36" i="5"/>
  <c r="K36" i="5"/>
  <c r="L36" i="5" s="1"/>
  <c r="I37" i="5"/>
  <c r="J37" i="5"/>
  <c r="K37" i="5" s="1"/>
  <c r="L37" i="5" s="1"/>
  <c r="I38" i="5"/>
  <c r="J38" i="5"/>
  <c r="K38" i="5"/>
  <c r="L38" i="5" s="1"/>
  <c r="I39" i="5"/>
  <c r="K39" i="5" s="1"/>
  <c r="L39" i="5" s="1"/>
  <c r="M41" i="5" s="1"/>
  <c r="J39" i="5"/>
  <c r="I40" i="5"/>
  <c r="J40" i="5"/>
  <c r="K40" i="5" s="1"/>
  <c r="L40" i="5" s="1"/>
  <c r="I41" i="5"/>
  <c r="K41" i="5" s="1"/>
  <c r="L41" i="5" s="1"/>
  <c r="J41" i="5"/>
  <c r="I42" i="5"/>
  <c r="K42" i="5" s="1"/>
  <c r="L42" i="5" s="1"/>
  <c r="M44" i="5" s="1"/>
  <c r="J42" i="5"/>
  <c r="I43" i="5"/>
  <c r="J43" i="5"/>
  <c r="K43" i="5" s="1"/>
  <c r="L43" i="5" s="1"/>
  <c r="I44" i="5"/>
  <c r="K44" i="5" s="1"/>
  <c r="L44" i="5" s="1"/>
  <c r="J44" i="5"/>
  <c r="I45" i="5"/>
  <c r="K45" i="5" s="1"/>
  <c r="L45" i="5" s="1"/>
  <c r="J45" i="5"/>
  <c r="I46" i="5"/>
  <c r="J46" i="5"/>
  <c r="K46" i="5"/>
  <c r="L46" i="5" s="1"/>
  <c r="I47" i="5"/>
  <c r="K47" i="5" s="1"/>
  <c r="L47" i="5" s="1"/>
  <c r="J47" i="5"/>
  <c r="I48" i="5"/>
  <c r="J48" i="5"/>
  <c r="K48" i="5" s="1"/>
  <c r="L48" i="5" s="1"/>
  <c r="I49" i="5"/>
  <c r="J49" i="5"/>
  <c r="K49" i="5"/>
  <c r="L49" i="5" s="1"/>
  <c r="I50" i="5"/>
  <c r="J50" i="5"/>
  <c r="K50" i="5" s="1"/>
  <c r="L50" i="5" s="1"/>
  <c r="I51" i="5"/>
  <c r="J51" i="5"/>
  <c r="K51" i="5" s="1"/>
  <c r="L51" i="5" s="1"/>
  <c r="I52" i="5"/>
  <c r="K52" i="5" s="1"/>
  <c r="L52" i="5" s="1"/>
  <c r="J52" i="5"/>
  <c r="I53" i="5"/>
  <c r="J53" i="5"/>
  <c r="K53" i="5" s="1"/>
  <c r="L53" i="5" s="1"/>
  <c r="I54" i="5"/>
  <c r="J54" i="5"/>
  <c r="K54" i="5" s="1"/>
  <c r="L54" i="5" s="1"/>
  <c r="M56" i="5" s="1"/>
  <c r="I55" i="5"/>
  <c r="K55" i="5" s="1"/>
  <c r="L55" i="5" s="1"/>
  <c r="J55" i="5"/>
  <c r="I56" i="5"/>
  <c r="J56" i="5"/>
  <c r="K56" i="5" s="1"/>
  <c r="L56" i="5" s="1"/>
  <c r="I57" i="5"/>
  <c r="J57" i="5"/>
  <c r="K57" i="5"/>
  <c r="L57" i="5" s="1"/>
  <c r="I58" i="5"/>
  <c r="K58" i="5" s="1"/>
  <c r="L58" i="5" s="1"/>
  <c r="J58" i="5"/>
  <c r="I59" i="5"/>
  <c r="J59" i="5"/>
  <c r="K59" i="5"/>
  <c r="L59" i="5" s="1"/>
  <c r="I60" i="5"/>
  <c r="J60" i="5"/>
  <c r="K60" i="5"/>
  <c r="L60" i="5" s="1"/>
  <c r="I61" i="5"/>
  <c r="J61" i="5"/>
  <c r="K61" i="5" s="1"/>
  <c r="L61" i="5" s="1"/>
  <c r="I62" i="5"/>
  <c r="J62" i="5"/>
  <c r="K62" i="5"/>
  <c r="L62" i="5" s="1"/>
  <c r="I63" i="5"/>
  <c r="K63" i="5" s="1"/>
  <c r="L63" i="5" s="1"/>
  <c r="M65" i="5" s="1"/>
  <c r="J63" i="5"/>
  <c r="I64" i="5"/>
  <c r="J64" i="5"/>
  <c r="K64" i="5" s="1"/>
  <c r="L64" i="5" s="1"/>
  <c r="I65" i="5"/>
  <c r="K65" i="5" s="1"/>
  <c r="L65" i="5" s="1"/>
  <c r="J65" i="5"/>
  <c r="I66" i="5"/>
  <c r="K66" i="5" s="1"/>
  <c r="L66" i="5" s="1"/>
  <c r="J66" i="5"/>
  <c r="I67" i="5"/>
  <c r="J67" i="5"/>
  <c r="K67" i="5" s="1"/>
  <c r="L67" i="5" s="1"/>
  <c r="I68" i="5"/>
  <c r="K68" i="5" s="1"/>
  <c r="L68" i="5" s="1"/>
  <c r="J68" i="5"/>
  <c r="I69" i="5"/>
  <c r="K69" i="5" s="1"/>
  <c r="L69" i="5" s="1"/>
  <c r="J69" i="5"/>
  <c r="I70" i="5"/>
  <c r="J70" i="5"/>
  <c r="K70" i="5"/>
  <c r="L70" i="5" s="1"/>
  <c r="I71" i="5"/>
  <c r="K71" i="5" s="1"/>
  <c r="L71" i="5" s="1"/>
  <c r="J71" i="5"/>
  <c r="I72" i="5"/>
  <c r="J72" i="5"/>
  <c r="K72" i="5" s="1"/>
  <c r="L72" i="5" s="1"/>
  <c r="I73" i="5"/>
  <c r="J73" i="5"/>
  <c r="K73" i="5"/>
  <c r="L73" i="5" s="1"/>
  <c r="I74" i="5"/>
  <c r="J74" i="5"/>
  <c r="K74" i="5" s="1"/>
  <c r="L74" i="5" s="1"/>
  <c r="I75" i="5"/>
  <c r="J75" i="5"/>
  <c r="K75" i="5" s="1"/>
  <c r="L75" i="5" s="1"/>
  <c r="M77" i="5" s="1"/>
  <c r="I76" i="5"/>
  <c r="K76" i="5" s="1"/>
  <c r="L76" i="5" s="1"/>
  <c r="J76" i="5"/>
  <c r="I77" i="5"/>
  <c r="J77" i="5"/>
  <c r="K77" i="5" s="1"/>
  <c r="L77" i="5" s="1"/>
  <c r="I78" i="5"/>
  <c r="J78" i="5"/>
  <c r="K78" i="5" s="1"/>
  <c r="L78" i="5" s="1"/>
  <c r="I79" i="5"/>
  <c r="K79" i="5" s="1"/>
  <c r="L79" i="5" s="1"/>
  <c r="J79" i="5"/>
  <c r="I80" i="5"/>
  <c r="J80" i="5"/>
  <c r="K80" i="5" s="1"/>
  <c r="L80" i="5" s="1"/>
  <c r="I81" i="5"/>
  <c r="J81" i="5"/>
  <c r="K81" i="5"/>
  <c r="L81" i="5" s="1"/>
  <c r="M83" i="5" s="1"/>
  <c r="I82" i="5"/>
  <c r="K82" i="5" s="1"/>
  <c r="L82" i="5" s="1"/>
  <c r="J82" i="5"/>
  <c r="I83" i="5"/>
  <c r="J83" i="5"/>
  <c r="K83" i="5"/>
  <c r="L83" i="5" s="1"/>
  <c r="I84" i="5"/>
  <c r="J84" i="5"/>
  <c r="K84" i="5"/>
  <c r="L84" i="5" s="1"/>
  <c r="M86" i="5" s="1"/>
  <c r="I85" i="5"/>
  <c r="J85" i="5"/>
  <c r="K85" i="5" s="1"/>
  <c r="L85" i="5" s="1"/>
  <c r="I86" i="5"/>
  <c r="J86" i="5"/>
  <c r="K86" i="5"/>
  <c r="L86" i="5" s="1"/>
  <c r="I87" i="5"/>
  <c r="K87" i="5" s="1"/>
  <c r="L87" i="5" s="1"/>
  <c r="J87" i="5"/>
  <c r="I88" i="5"/>
  <c r="J88" i="5"/>
  <c r="K88" i="5" s="1"/>
  <c r="L88" i="5" s="1"/>
  <c r="I89" i="5"/>
  <c r="K89" i="5" s="1"/>
  <c r="L89" i="5" s="1"/>
  <c r="J89" i="5"/>
  <c r="I90" i="5"/>
  <c r="K90" i="5" s="1"/>
  <c r="L90" i="5" s="1"/>
  <c r="J90" i="5"/>
  <c r="I91" i="5"/>
  <c r="J91" i="5"/>
  <c r="K91" i="5" s="1"/>
  <c r="L91" i="5" s="1"/>
  <c r="I92" i="5"/>
  <c r="K92" i="5" s="1"/>
  <c r="L92" i="5" s="1"/>
  <c r="J92" i="5"/>
  <c r="I93" i="5"/>
  <c r="K93" i="5" s="1"/>
  <c r="L93" i="5" s="1"/>
  <c r="M95" i="5" s="1"/>
  <c r="J93" i="5"/>
  <c r="I94" i="5"/>
  <c r="J94" i="5"/>
  <c r="K94" i="5"/>
  <c r="L94" i="5" s="1"/>
  <c r="I95" i="5"/>
  <c r="K95" i="5" s="1"/>
  <c r="L95" i="5" s="1"/>
  <c r="J95" i="5"/>
  <c r="I96" i="5"/>
  <c r="J96" i="5"/>
  <c r="K96" i="5" s="1"/>
  <c r="L96" i="5" s="1"/>
  <c r="M98" i="5" s="1"/>
  <c r="I97" i="5"/>
  <c r="J97" i="5"/>
  <c r="K97" i="5"/>
  <c r="L97" i="5" s="1"/>
  <c r="I98" i="5"/>
  <c r="J98" i="5"/>
  <c r="K98" i="5" s="1"/>
  <c r="L98" i="5" s="1"/>
  <c r="I99" i="5"/>
  <c r="J99" i="5"/>
  <c r="K99" i="5" s="1"/>
  <c r="L99" i="5" s="1"/>
  <c r="I100" i="5"/>
  <c r="K100" i="5" s="1"/>
  <c r="L100" i="5" s="1"/>
  <c r="J100" i="5"/>
  <c r="I101" i="5"/>
  <c r="J101" i="5"/>
  <c r="K101" i="5" s="1"/>
  <c r="L101" i="5" s="1"/>
  <c r="I102" i="5"/>
  <c r="J102" i="5"/>
  <c r="K102" i="5" s="1"/>
  <c r="L102" i="5" s="1"/>
  <c r="I103" i="5"/>
  <c r="K103" i="5" s="1"/>
  <c r="L103" i="5" s="1"/>
  <c r="J103" i="5"/>
  <c r="I104" i="5"/>
  <c r="J104" i="5"/>
  <c r="K104" i="5" s="1"/>
  <c r="L104" i="5" s="1"/>
  <c r="I105" i="5"/>
  <c r="J105" i="5"/>
  <c r="K105" i="5"/>
  <c r="L105" i="5" s="1"/>
  <c r="I106" i="5"/>
  <c r="K106" i="5" s="1"/>
  <c r="L106" i="5" s="1"/>
  <c r="J106" i="5"/>
  <c r="I107" i="5"/>
  <c r="J107" i="5"/>
  <c r="K107" i="5"/>
  <c r="L107" i="5" s="1"/>
  <c r="I108" i="5"/>
  <c r="J108" i="5"/>
  <c r="K108" i="5"/>
  <c r="L108" i="5" s="1"/>
  <c r="J109" i="5"/>
  <c r="K109" i="5" s="1"/>
  <c r="L109" i="5" s="1"/>
  <c r="I110" i="5"/>
  <c r="J110" i="5"/>
  <c r="K110" i="5"/>
  <c r="L110" i="5" s="1"/>
  <c r="I111" i="5"/>
  <c r="K111" i="5" s="1"/>
  <c r="J111" i="5"/>
  <c r="I112" i="5"/>
  <c r="J112" i="5"/>
  <c r="K112" i="5" s="1"/>
  <c r="L112" i="5" s="1"/>
  <c r="I113" i="5"/>
  <c r="K113" i="5" s="1"/>
  <c r="L113" i="5" s="1"/>
  <c r="J113" i="5"/>
  <c r="I114" i="5"/>
  <c r="K114" i="5" s="1"/>
  <c r="L114" i="5" s="1"/>
  <c r="M116" i="5" s="1"/>
  <c r="J114" i="5"/>
  <c r="I115" i="5"/>
  <c r="J115" i="5"/>
  <c r="K115" i="5" s="1"/>
  <c r="L115" i="5" s="1"/>
  <c r="I116" i="5"/>
  <c r="K116" i="5" s="1"/>
  <c r="L116" i="5" s="1"/>
  <c r="J116" i="5"/>
  <c r="I117" i="5"/>
  <c r="K117" i="5" s="1"/>
  <c r="L117" i="5" s="1"/>
  <c r="M119" i="5" s="1"/>
  <c r="J117" i="5"/>
  <c r="I118" i="5"/>
  <c r="J118" i="5"/>
  <c r="K118" i="5"/>
  <c r="L118" i="5" s="1"/>
  <c r="I119" i="5"/>
  <c r="K119" i="5" s="1"/>
  <c r="L119" i="5" s="1"/>
  <c r="J119" i="5"/>
  <c r="I120" i="5"/>
  <c r="J120" i="5"/>
  <c r="K120" i="5" s="1"/>
  <c r="L120" i="5" s="1"/>
  <c r="M122" i="5" s="1"/>
  <c r="I121" i="5"/>
  <c r="J121" i="5"/>
  <c r="K121" i="5"/>
  <c r="L121" i="5" s="1"/>
  <c r="I122" i="5"/>
  <c r="J122" i="5"/>
  <c r="K122" i="5" s="1"/>
  <c r="L122" i="5" s="1"/>
  <c r="I123" i="5"/>
  <c r="J123" i="5"/>
  <c r="K123" i="5" s="1"/>
  <c r="I124" i="5"/>
  <c r="K124" i="5" s="1"/>
  <c r="J124" i="5"/>
  <c r="I125" i="5"/>
  <c r="J125" i="5"/>
  <c r="K125" i="5" s="1"/>
  <c r="I126" i="5"/>
  <c r="J126" i="5"/>
  <c r="K126" i="5" s="1"/>
  <c r="L126" i="5" s="1"/>
  <c r="I127" i="5"/>
  <c r="K127" i="5" s="1"/>
  <c r="L127" i="5" s="1"/>
  <c r="J127" i="5"/>
  <c r="I128" i="5"/>
  <c r="J128" i="5"/>
  <c r="K128" i="5" s="1"/>
  <c r="L128" i="5" s="1"/>
  <c r="I129" i="5"/>
  <c r="J129" i="5"/>
  <c r="K129" i="5"/>
  <c r="L129" i="5" s="1"/>
  <c r="I130" i="5"/>
  <c r="K130" i="5" s="1"/>
  <c r="L130" i="5" s="1"/>
  <c r="J130" i="5"/>
  <c r="I131" i="5"/>
  <c r="J131" i="5"/>
  <c r="K131" i="5"/>
  <c r="L131" i="5" s="1"/>
  <c r="I132" i="5"/>
  <c r="J132" i="5"/>
  <c r="K132" i="5"/>
  <c r="L132" i="5" s="1"/>
  <c r="I133" i="5"/>
  <c r="J133" i="5"/>
  <c r="K133" i="5" s="1"/>
  <c r="L133" i="5" s="1"/>
  <c r="I134" i="5"/>
  <c r="J134" i="5"/>
  <c r="K134" i="5"/>
  <c r="L134" i="5" s="1"/>
  <c r="I135" i="5"/>
  <c r="K135" i="5" s="1"/>
  <c r="L135" i="5" s="1"/>
  <c r="M137" i="5" s="1"/>
  <c r="J135" i="5"/>
  <c r="I136" i="5"/>
  <c r="J136" i="5"/>
  <c r="K136" i="5" s="1"/>
  <c r="L136" i="5" s="1"/>
  <c r="I137" i="5"/>
  <c r="K137" i="5" s="1"/>
  <c r="L137" i="5" s="1"/>
  <c r="J137" i="5"/>
  <c r="I138" i="5"/>
  <c r="K138" i="5" s="1"/>
  <c r="L138" i="5" s="1"/>
  <c r="M140" i="5" s="1"/>
  <c r="J138" i="5"/>
  <c r="I139" i="5"/>
  <c r="J139" i="5"/>
  <c r="K139" i="5" s="1"/>
  <c r="L139" i="5" s="1"/>
  <c r="I140" i="5"/>
  <c r="K140" i="5" s="1"/>
  <c r="L140" i="5" s="1"/>
  <c r="J140" i="5"/>
  <c r="I141" i="5"/>
  <c r="K141" i="5" s="1"/>
  <c r="L141" i="5" s="1"/>
  <c r="J141" i="5"/>
  <c r="I142" i="5"/>
  <c r="J142" i="5"/>
  <c r="K142" i="5"/>
  <c r="L142" i="5" s="1"/>
  <c r="I143" i="5"/>
  <c r="K143" i="5" s="1"/>
  <c r="L143" i="5" s="1"/>
  <c r="J143" i="5"/>
  <c r="I144" i="5"/>
  <c r="J144" i="5"/>
  <c r="K144" i="5" s="1"/>
  <c r="L144" i="5" s="1"/>
  <c r="I145" i="5"/>
  <c r="J145" i="5"/>
  <c r="K145" i="5"/>
  <c r="L145" i="5" s="1"/>
  <c r="L21" i="5"/>
  <c r="K21" i="5"/>
  <c r="J21" i="5"/>
  <c r="I21" i="5"/>
  <c r="G8" i="5"/>
  <c r="U156" i="5"/>
  <c r="I23" i="5"/>
  <c r="I22" i="5"/>
  <c r="U8" i="5"/>
  <c r="U156" i="6"/>
  <c r="I23" i="6"/>
  <c r="I22" i="6"/>
  <c r="U8" i="6"/>
  <c r="J25" i="6" s="1"/>
  <c r="K25" i="6" s="1"/>
  <c r="I232" i="4"/>
  <c r="J232" i="4"/>
  <c r="K232" i="4" s="1"/>
  <c r="L232" i="4" s="1"/>
  <c r="I275" i="4"/>
  <c r="J275" i="4"/>
  <c r="K275" i="4" s="1"/>
  <c r="L275" i="4" s="1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J292" i="4"/>
  <c r="I293" i="4"/>
  <c r="I294" i="4"/>
  <c r="I169" i="4"/>
  <c r="U156" i="4"/>
  <c r="J276" i="4" s="1"/>
  <c r="G156" i="4"/>
  <c r="I135" i="4"/>
  <c r="I134" i="4"/>
  <c r="I21" i="4"/>
  <c r="I22" i="4"/>
  <c r="I23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6" i="4"/>
  <c r="I137" i="4"/>
  <c r="I138" i="4"/>
  <c r="I139" i="4"/>
  <c r="I140" i="4"/>
  <c r="I141" i="4"/>
  <c r="I142" i="4"/>
  <c r="I143" i="4"/>
  <c r="I144" i="4"/>
  <c r="I145" i="4"/>
  <c r="I146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U8" i="4"/>
  <c r="G8" i="4"/>
  <c r="M258" i="8" l="1"/>
  <c r="M276" i="8"/>
  <c r="M201" i="8"/>
  <c r="M180" i="8"/>
  <c r="M282" i="8"/>
  <c r="M279" i="8"/>
  <c r="M261" i="8"/>
  <c r="M240" i="8"/>
  <c r="M222" i="8"/>
  <c r="M219" i="8"/>
  <c r="M186" i="8"/>
  <c r="M183" i="8"/>
  <c r="M225" i="8"/>
  <c r="M204" i="8"/>
  <c r="M285" i="8"/>
  <c r="M264" i="8"/>
  <c r="M243" i="8"/>
  <c r="M189" i="8"/>
  <c r="M249" i="8"/>
  <c r="M228" i="8"/>
  <c r="M273" i="8"/>
  <c r="M252" i="8"/>
  <c r="M177" i="8"/>
  <c r="K156" i="8"/>
  <c r="L156" i="8" s="1"/>
  <c r="M171" i="8"/>
  <c r="I156" i="8"/>
  <c r="M113" i="8"/>
  <c r="M110" i="8"/>
  <c r="M92" i="8"/>
  <c r="M53" i="8"/>
  <c r="M131" i="8"/>
  <c r="M74" i="8"/>
  <c r="M56" i="8"/>
  <c r="M35" i="8"/>
  <c r="M137" i="8"/>
  <c r="M134" i="8"/>
  <c r="M116" i="8"/>
  <c r="M95" i="8"/>
  <c r="M77" i="8"/>
  <c r="M41" i="8"/>
  <c r="M38" i="8"/>
  <c r="M80" i="8"/>
  <c r="M59" i="8"/>
  <c r="M140" i="8"/>
  <c r="M101" i="8"/>
  <c r="M98" i="8"/>
  <c r="M65" i="8"/>
  <c r="M62" i="8"/>
  <c r="M44" i="8"/>
  <c r="M83" i="8"/>
  <c r="M125" i="8"/>
  <c r="M68" i="8"/>
  <c r="M29" i="8"/>
  <c r="I8" i="8"/>
  <c r="J8" i="8"/>
  <c r="K8" i="8" s="1"/>
  <c r="L8" i="8" s="1"/>
  <c r="M282" i="5"/>
  <c r="M246" i="5"/>
  <c r="M285" i="5"/>
  <c r="M267" i="5"/>
  <c r="M261" i="5"/>
  <c r="M258" i="5"/>
  <c r="M228" i="5"/>
  <c r="M204" i="5"/>
  <c r="M183" i="5"/>
  <c r="M231" i="5"/>
  <c r="M207" i="5"/>
  <c r="M195" i="5"/>
  <c r="M189" i="5"/>
  <c r="M186" i="5"/>
  <c r="M294" i="5"/>
  <c r="M243" i="5"/>
  <c r="M237" i="5"/>
  <c r="M234" i="5"/>
  <c r="M219" i="5"/>
  <c r="M213" i="5"/>
  <c r="M198" i="5"/>
  <c r="M252" i="5"/>
  <c r="M210" i="5"/>
  <c r="M276" i="6"/>
  <c r="M258" i="6"/>
  <c r="M216" i="6"/>
  <c r="M195" i="6"/>
  <c r="M282" i="6"/>
  <c r="M279" i="6"/>
  <c r="M201" i="6"/>
  <c r="M180" i="6"/>
  <c r="M255" i="6"/>
  <c r="M237" i="6"/>
  <c r="M261" i="6"/>
  <c r="M240" i="6"/>
  <c r="M222" i="6"/>
  <c r="M219" i="6"/>
  <c r="M186" i="6"/>
  <c r="M183" i="6"/>
  <c r="M285" i="6"/>
  <c r="M264" i="6"/>
  <c r="M270" i="6"/>
  <c r="M267" i="6"/>
  <c r="M249" i="6"/>
  <c r="M228" i="6"/>
  <c r="M294" i="6"/>
  <c r="M252" i="6"/>
  <c r="M177" i="6"/>
  <c r="M171" i="6"/>
  <c r="M252" i="7"/>
  <c r="M216" i="7"/>
  <c r="M282" i="7"/>
  <c r="M279" i="7"/>
  <c r="M276" i="7"/>
  <c r="M240" i="7"/>
  <c r="M222" i="7"/>
  <c r="M186" i="7"/>
  <c r="M183" i="7"/>
  <c r="M180" i="7"/>
  <c r="M285" i="7"/>
  <c r="M225" i="7"/>
  <c r="M189" i="7"/>
  <c r="M246" i="7"/>
  <c r="M210" i="7"/>
  <c r="M267" i="7"/>
  <c r="M249" i="7"/>
  <c r="M213" i="7"/>
  <c r="M288" i="7"/>
  <c r="M270" i="7"/>
  <c r="M234" i="7"/>
  <c r="M231" i="7"/>
  <c r="M228" i="7"/>
  <c r="M192" i="7"/>
  <c r="M174" i="7"/>
  <c r="M134" i="7"/>
  <c r="M143" i="7"/>
  <c r="M95" i="7"/>
  <c r="M47" i="7"/>
  <c r="M110" i="7"/>
  <c r="M107" i="7"/>
  <c r="M62" i="7"/>
  <c r="M59" i="7"/>
  <c r="M119" i="7"/>
  <c r="M71" i="7"/>
  <c r="M128" i="7"/>
  <c r="M125" i="7"/>
  <c r="M80" i="7"/>
  <c r="M77" i="7"/>
  <c r="M32" i="7"/>
  <c r="M29" i="7"/>
  <c r="M140" i="7"/>
  <c r="M92" i="7"/>
  <c r="M44" i="7"/>
  <c r="M122" i="7"/>
  <c r="M86" i="7"/>
  <c r="M83" i="7"/>
  <c r="M74" i="7"/>
  <c r="J8" i="7"/>
  <c r="I8" i="7"/>
  <c r="J156" i="6"/>
  <c r="K156" i="6" s="1"/>
  <c r="L156" i="6" s="1"/>
  <c r="J141" i="6"/>
  <c r="J138" i="6"/>
  <c r="K138" i="6" s="1"/>
  <c r="L138" i="6" s="1"/>
  <c r="J131" i="6"/>
  <c r="K131" i="6" s="1"/>
  <c r="L131" i="6" s="1"/>
  <c r="K124" i="6"/>
  <c r="J120" i="6"/>
  <c r="K120" i="6" s="1"/>
  <c r="L120" i="6" s="1"/>
  <c r="M122" i="6" s="1"/>
  <c r="J113" i="6"/>
  <c r="J106" i="6"/>
  <c r="J95" i="6"/>
  <c r="K95" i="6" s="1"/>
  <c r="L95" i="6" s="1"/>
  <c r="J88" i="6"/>
  <c r="K88" i="6" s="1"/>
  <c r="L88" i="6" s="1"/>
  <c r="J81" i="6"/>
  <c r="K81" i="6" s="1"/>
  <c r="L81" i="6" s="1"/>
  <c r="J70" i="6"/>
  <c r="K70" i="6" s="1"/>
  <c r="L70" i="6" s="1"/>
  <c r="J63" i="6"/>
  <c r="K63" i="6" s="1"/>
  <c r="L63" i="6" s="1"/>
  <c r="M65" i="6" s="1"/>
  <c r="J60" i="6"/>
  <c r="K60" i="6" s="1"/>
  <c r="L60" i="6" s="1"/>
  <c r="M62" i="6" s="1"/>
  <c r="J56" i="6"/>
  <c r="K56" i="6" s="1"/>
  <c r="L56" i="6" s="1"/>
  <c r="J49" i="6"/>
  <c r="K49" i="6" s="1"/>
  <c r="L49" i="6" s="1"/>
  <c r="J45" i="6"/>
  <c r="K45" i="6" s="1"/>
  <c r="L45" i="6" s="1"/>
  <c r="M47" i="6" s="1"/>
  <c r="J42" i="6"/>
  <c r="K42" i="6" s="1"/>
  <c r="L42" i="6" s="1"/>
  <c r="J35" i="6"/>
  <c r="K35" i="6" s="1"/>
  <c r="L35" i="6" s="1"/>
  <c r="K28" i="6"/>
  <c r="L28" i="6" s="1"/>
  <c r="J24" i="6"/>
  <c r="K24" i="6" s="1"/>
  <c r="L24" i="6" s="1"/>
  <c r="M26" i="6" s="1"/>
  <c r="J145" i="6"/>
  <c r="K145" i="6" s="1"/>
  <c r="L145" i="6" s="1"/>
  <c r="K141" i="6"/>
  <c r="L141" i="6" s="1"/>
  <c r="J134" i="6"/>
  <c r="K134" i="6" s="1"/>
  <c r="L134" i="6" s="1"/>
  <c r="J127" i="6"/>
  <c r="K127" i="6" s="1"/>
  <c r="L127" i="6" s="1"/>
  <c r="J123" i="6"/>
  <c r="K123" i="6" s="1"/>
  <c r="M125" i="6" s="1"/>
  <c r="J116" i="6"/>
  <c r="K116" i="6" s="1"/>
  <c r="L116" i="6" s="1"/>
  <c r="K113" i="6"/>
  <c r="L113" i="6" s="1"/>
  <c r="J109" i="6"/>
  <c r="K109" i="6" s="1"/>
  <c r="M110" i="6" s="1"/>
  <c r="K106" i="6"/>
  <c r="L106" i="6" s="1"/>
  <c r="J102" i="6"/>
  <c r="K102" i="6" s="1"/>
  <c r="L102" i="6" s="1"/>
  <c r="M104" i="6" s="1"/>
  <c r="J98" i="6"/>
  <c r="K98" i="6" s="1"/>
  <c r="L98" i="6" s="1"/>
  <c r="J91" i="6"/>
  <c r="K91" i="6" s="1"/>
  <c r="L91" i="6" s="1"/>
  <c r="J77" i="6"/>
  <c r="K77" i="6" s="1"/>
  <c r="L77" i="6" s="1"/>
  <c r="J52" i="6"/>
  <c r="K52" i="6" s="1"/>
  <c r="L52" i="6" s="1"/>
  <c r="M53" i="6" s="1"/>
  <c r="J38" i="6"/>
  <c r="K38" i="6" s="1"/>
  <c r="L38" i="6" s="1"/>
  <c r="J31" i="6"/>
  <c r="K31" i="6" s="1"/>
  <c r="L31" i="6" s="1"/>
  <c r="J27" i="6"/>
  <c r="K27" i="6" s="1"/>
  <c r="L27" i="6" s="1"/>
  <c r="J73" i="6"/>
  <c r="K73" i="6" s="1"/>
  <c r="L73" i="6" s="1"/>
  <c r="M74" i="6" s="1"/>
  <c r="J69" i="6"/>
  <c r="J66" i="6"/>
  <c r="K66" i="6" s="1"/>
  <c r="L66" i="6" s="1"/>
  <c r="J59" i="6"/>
  <c r="K59" i="6" s="1"/>
  <c r="L59" i="6" s="1"/>
  <c r="J48" i="6"/>
  <c r="K48" i="6" s="1"/>
  <c r="L48" i="6" s="1"/>
  <c r="M50" i="6" s="1"/>
  <c r="J41" i="6"/>
  <c r="J34" i="6"/>
  <c r="K34" i="6" s="1"/>
  <c r="L34" i="6" s="1"/>
  <c r="M35" i="6" s="1"/>
  <c r="J140" i="6"/>
  <c r="K140" i="6" s="1"/>
  <c r="L140" i="6" s="1"/>
  <c r="M140" i="6" s="1"/>
  <c r="K137" i="6"/>
  <c r="L137" i="6" s="1"/>
  <c r="J133" i="6"/>
  <c r="K133" i="6" s="1"/>
  <c r="L133" i="6" s="1"/>
  <c r="K130" i="6"/>
  <c r="L130" i="6" s="1"/>
  <c r="J126" i="6"/>
  <c r="K126" i="6" s="1"/>
  <c r="L126" i="6" s="1"/>
  <c r="J122" i="6"/>
  <c r="K122" i="6" s="1"/>
  <c r="L122" i="6" s="1"/>
  <c r="K119" i="6"/>
  <c r="L119" i="6" s="1"/>
  <c r="J115" i="6"/>
  <c r="K115" i="6" s="1"/>
  <c r="L115" i="6" s="1"/>
  <c r="J101" i="6"/>
  <c r="K101" i="6" s="1"/>
  <c r="L101" i="6" s="1"/>
  <c r="K87" i="6"/>
  <c r="L87" i="6" s="1"/>
  <c r="J76" i="6"/>
  <c r="K69" i="6"/>
  <c r="L69" i="6" s="1"/>
  <c r="J62" i="6"/>
  <c r="K62" i="6" s="1"/>
  <c r="L62" i="6" s="1"/>
  <c r="J55" i="6"/>
  <c r="K55" i="6" s="1"/>
  <c r="L55" i="6" s="1"/>
  <c r="M56" i="6" s="1"/>
  <c r="J51" i="6"/>
  <c r="K51" i="6" s="1"/>
  <c r="L51" i="6" s="1"/>
  <c r="J44" i="6"/>
  <c r="K44" i="6" s="1"/>
  <c r="L44" i="6" s="1"/>
  <c r="K41" i="6"/>
  <c r="L41" i="6" s="1"/>
  <c r="J37" i="6"/>
  <c r="K37" i="6" s="1"/>
  <c r="L37" i="6" s="1"/>
  <c r="J30" i="6"/>
  <c r="K30" i="6" s="1"/>
  <c r="L30" i="6" s="1"/>
  <c r="M32" i="6" s="1"/>
  <c r="J26" i="6"/>
  <c r="K26" i="6" s="1"/>
  <c r="L26" i="6" s="1"/>
  <c r="J143" i="6"/>
  <c r="K143" i="6" s="1"/>
  <c r="L143" i="6" s="1"/>
  <c r="M143" i="6" s="1"/>
  <c r="J136" i="6"/>
  <c r="K136" i="6" s="1"/>
  <c r="L136" i="6" s="1"/>
  <c r="J129" i="6"/>
  <c r="K129" i="6" s="1"/>
  <c r="L129" i="6" s="1"/>
  <c r="J118" i="6"/>
  <c r="K118" i="6" s="1"/>
  <c r="L118" i="6" s="1"/>
  <c r="J111" i="6"/>
  <c r="J108" i="6"/>
  <c r="K108" i="6" s="1"/>
  <c r="J104" i="6"/>
  <c r="K104" i="6" s="1"/>
  <c r="L104" i="6" s="1"/>
  <c r="J97" i="6"/>
  <c r="K97" i="6" s="1"/>
  <c r="L97" i="6" s="1"/>
  <c r="J93" i="6"/>
  <c r="K93" i="6" s="1"/>
  <c r="L93" i="6" s="1"/>
  <c r="J90" i="6"/>
  <c r="K90" i="6" s="1"/>
  <c r="L90" i="6" s="1"/>
  <c r="J83" i="6"/>
  <c r="K83" i="6" s="1"/>
  <c r="L83" i="6" s="1"/>
  <c r="K76" i="6"/>
  <c r="L76" i="6" s="1"/>
  <c r="M77" i="6" s="1"/>
  <c r="J72" i="6"/>
  <c r="K72" i="6" s="1"/>
  <c r="L72" i="6" s="1"/>
  <c r="J65" i="6"/>
  <c r="J58" i="6"/>
  <c r="J47" i="6"/>
  <c r="J40" i="6"/>
  <c r="K40" i="6" s="1"/>
  <c r="L40" i="6" s="1"/>
  <c r="J33" i="6"/>
  <c r="K33" i="6" s="1"/>
  <c r="L33" i="6" s="1"/>
  <c r="J146" i="6"/>
  <c r="K146" i="6" s="1"/>
  <c r="L146" i="6" s="1"/>
  <c r="J144" i="6"/>
  <c r="K144" i="6" s="1"/>
  <c r="L144" i="6" s="1"/>
  <c r="J139" i="6"/>
  <c r="K139" i="6" s="1"/>
  <c r="L139" i="6" s="1"/>
  <c r="J125" i="6"/>
  <c r="K125" i="6" s="1"/>
  <c r="K111" i="6"/>
  <c r="L111" i="6" s="1"/>
  <c r="J100" i="6"/>
  <c r="K100" i="6" s="1"/>
  <c r="L100" i="6" s="1"/>
  <c r="M101" i="6" s="1"/>
  <c r="J86" i="6"/>
  <c r="K86" i="6" s="1"/>
  <c r="L86" i="6" s="1"/>
  <c r="M86" i="6" s="1"/>
  <c r="J79" i="6"/>
  <c r="K79" i="6" s="1"/>
  <c r="L79" i="6" s="1"/>
  <c r="M80" i="6" s="1"/>
  <c r="J75" i="6"/>
  <c r="K75" i="6" s="1"/>
  <c r="L75" i="6" s="1"/>
  <c r="J68" i="6"/>
  <c r="K68" i="6" s="1"/>
  <c r="L68" i="6" s="1"/>
  <c r="K65" i="6"/>
  <c r="L65" i="6" s="1"/>
  <c r="J61" i="6"/>
  <c r="K61" i="6" s="1"/>
  <c r="L61" i="6" s="1"/>
  <c r="K58" i="6"/>
  <c r="L58" i="6" s="1"/>
  <c r="M59" i="6" s="1"/>
  <c r="J54" i="6"/>
  <c r="K54" i="6" s="1"/>
  <c r="L54" i="6" s="1"/>
  <c r="J50" i="6"/>
  <c r="K50" i="6" s="1"/>
  <c r="L50" i="6" s="1"/>
  <c r="K47" i="6"/>
  <c r="L47" i="6" s="1"/>
  <c r="J43" i="6"/>
  <c r="K43" i="6" s="1"/>
  <c r="L43" i="6" s="1"/>
  <c r="J29" i="6"/>
  <c r="K29" i="6" s="1"/>
  <c r="L29" i="6" s="1"/>
  <c r="J142" i="6"/>
  <c r="K142" i="6" s="1"/>
  <c r="L142" i="6" s="1"/>
  <c r="J135" i="6"/>
  <c r="K135" i="6" s="1"/>
  <c r="L135" i="6" s="1"/>
  <c r="M137" i="6" s="1"/>
  <c r="J132" i="6"/>
  <c r="K132" i="6" s="1"/>
  <c r="L132" i="6" s="1"/>
  <c r="M134" i="6" s="1"/>
  <c r="J128" i="6"/>
  <c r="K128" i="6" s="1"/>
  <c r="L128" i="6" s="1"/>
  <c r="J121" i="6"/>
  <c r="K121" i="6" s="1"/>
  <c r="L121" i="6" s="1"/>
  <c r="J117" i="6"/>
  <c r="K117" i="6" s="1"/>
  <c r="L117" i="6" s="1"/>
  <c r="M119" i="6" s="1"/>
  <c r="J114" i="6"/>
  <c r="K114" i="6" s="1"/>
  <c r="L114" i="6" s="1"/>
  <c r="J107" i="6"/>
  <c r="K107" i="6" s="1"/>
  <c r="L107" i="6" s="1"/>
  <c r="J96" i="6"/>
  <c r="K96" i="6" s="1"/>
  <c r="L96" i="6" s="1"/>
  <c r="M98" i="6" s="1"/>
  <c r="J89" i="6"/>
  <c r="K89" i="6" s="1"/>
  <c r="L89" i="6" s="1"/>
  <c r="M89" i="6" s="1"/>
  <c r="J82" i="6"/>
  <c r="K82" i="6" s="1"/>
  <c r="L82" i="6" s="1"/>
  <c r="J71" i="6"/>
  <c r="K71" i="6" s="1"/>
  <c r="L71" i="6" s="1"/>
  <c r="J64" i="6"/>
  <c r="K64" i="6" s="1"/>
  <c r="L64" i="6" s="1"/>
  <c r="J57" i="6"/>
  <c r="K57" i="6" s="1"/>
  <c r="L57" i="6" s="1"/>
  <c r="J46" i="6"/>
  <c r="K46" i="6" s="1"/>
  <c r="L46" i="6" s="1"/>
  <c r="J39" i="6"/>
  <c r="K39" i="6" s="1"/>
  <c r="L39" i="6" s="1"/>
  <c r="M41" i="6" s="1"/>
  <c r="J36" i="6"/>
  <c r="K36" i="6" s="1"/>
  <c r="L36" i="6" s="1"/>
  <c r="J32" i="6"/>
  <c r="K32" i="6" s="1"/>
  <c r="L32" i="6" s="1"/>
  <c r="M128" i="6"/>
  <c r="M92" i="6"/>
  <c r="M107" i="6"/>
  <c r="M131" i="6"/>
  <c r="M116" i="6"/>
  <c r="M113" i="6"/>
  <c r="M38" i="6"/>
  <c r="M44" i="6"/>
  <c r="M29" i="6"/>
  <c r="J22" i="6"/>
  <c r="K22" i="6" s="1"/>
  <c r="K156" i="5"/>
  <c r="L156" i="5" s="1"/>
  <c r="M171" i="5"/>
  <c r="M143" i="5"/>
  <c r="M107" i="5"/>
  <c r="M89" i="5"/>
  <c r="M47" i="5"/>
  <c r="M128" i="5"/>
  <c r="M53" i="5"/>
  <c r="M32" i="5"/>
  <c r="M146" i="5"/>
  <c r="M110" i="5"/>
  <c r="M68" i="5"/>
  <c r="M50" i="5"/>
  <c r="M134" i="5"/>
  <c r="M131" i="5"/>
  <c r="M113" i="5"/>
  <c r="M92" i="5"/>
  <c r="M74" i="5"/>
  <c r="M71" i="5"/>
  <c r="M38" i="5"/>
  <c r="M35" i="5"/>
  <c r="M62" i="5"/>
  <c r="M59" i="5"/>
  <c r="M101" i="5"/>
  <c r="M80" i="5"/>
  <c r="M125" i="5"/>
  <c r="M104" i="5"/>
  <c r="M29" i="5"/>
  <c r="J8" i="5"/>
  <c r="I8" i="5"/>
  <c r="J22" i="5"/>
  <c r="K22" i="5" s="1"/>
  <c r="L22" i="5" s="1"/>
  <c r="J23" i="5"/>
  <c r="K23" i="5" s="1"/>
  <c r="L23" i="5" s="1"/>
  <c r="J8" i="6"/>
  <c r="L21" i="6"/>
  <c r="J23" i="6"/>
  <c r="K23" i="6" s="1"/>
  <c r="L23" i="6" s="1"/>
  <c r="I8" i="6"/>
  <c r="J173" i="4"/>
  <c r="K173" i="4" s="1"/>
  <c r="L173" i="4" s="1"/>
  <c r="J282" i="4"/>
  <c r="J259" i="4"/>
  <c r="J169" i="4"/>
  <c r="K169" i="4" s="1"/>
  <c r="L169" i="4" s="1"/>
  <c r="K292" i="4"/>
  <c r="L292" i="4" s="1"/>
  <c r="K276" i="4"/>
  <c r="L276" i="4" s="1"/>
  <c r="K282" i="4"/>
  <c r="L282" i="4" s="1"/>
  <c r="J252" i="4"/>
  <c r="K252" i="4" s="1"/>
  <c r="L252" i="4" s="1"/>
  <c r="J245" i="4"/>
  <c r="K245" i="4" s="1"/>
  <c r="L245" i="4" s="1"/>
  <c r="J211" i="4"/>
  <c r="K211" i="4" s="1"/>
  <c r="L211" i="4" s="1"/>
  <c r="J198" i="4"/>
  <c r="K198" i="4" s="1"/>
  <c r="L198" i="4" s="1"/>
  <c r="J195" i="4"/>
  <c r="K195" i="4" s="1"/>
  <c r="L195" i="4" s="1"/>
  <c r="J179" i="4"/>
  <c r="K179" i="4" s="1"/>
  <c r="L179" i="4" s="1"/>
  <c r="J279" i="4"/>
  <c r="K279" i="4" s="1"/>
  <c r="L279" i="4" s="1"/>
  <c r="J272" i="4"/>
  <c r="K272" i="4" s="1"/>
  <c r="L272" i="4" s="1"/>
  <c r="M273" i="4" s="1"/>
  <c r="J269" i="4"/>
  <c r="K269" i="4" s="1"/>
  <c r="L269" i="4" s="1"/>
  <c r="J262" i="4"/>
  <c r="K262" i="4" s="1"/>
  <c r="L262" i="4" s="1"/>
  <c r="J248" i="4"/>
  <c r="K248" i="4" s="1"/>
  <c r="L248" i="4" s="1"/>
  <c r="J241" i="4"/>
  <c r="J234" i="4"/>
  <c r="J231" i="4"/>
  <c r="K231" i="4" s="1"/>
  <c r="L231" i="4" s="1"/>
  <c r="J228" i="4"/>
  <c r="K228" i="4" s="1"/>
  <c r="L228" i="4" s="1"/>
  <c r="J225" i="4"/>
  <c r="K225" i="4" s="1"/>
  <c r="L225" i="4" s="1"/>
  <c r="J204" i="4"/>
  <c r="K204" i="4" s="1"/>
  <c r="L204" i="4" s="1"/>
  <c r="J201" i="4"/>
  <c r="K201" i="4" s="1"/>
  <c r="L201" i="4" s="1"/>
  <c r="J188" i="4"/>
  <c r="K188" i="4" s="1"/>
  <c r="L188" i="4" s="1"/>
  <c r="M189" i="4" s="1"/>
  <c r="J185" i="4"/>
  <c r="K185" i="4" s="1"/>
  <c r="L185" i="4" s="1"/>
  <c r="J172" i="4"/>
  <c r="K172" i="4" s="1"/>
  <c r="L172" i="4" s="1"/>
  <c r="J238" i="4"/>
  <c r="J214" i="4"/>
  <c r="K214" i="4" s="1"/>
  <c r="L214" i="4" s="1"/>
  <c r="J182" i="4"/>
  <c r="K182" i="4" s="1"/>
  <c r="L182" i="4" s="1"/>
  <c r="M183" i="4" s="1"/>
  <c r="J291" i="4"/>
  <c r="K291" i="4" s="1"/>
  <c r="L291" i="4" s="1"/>
  <c r="J288" i="4"/>
  <c r="K288" i="4" s="1"/>
  <c r="L288" i="4" s="1"/>
  <c r="J285" i="4"/>
  <c r="K285" i="4" s="1"/>
  <c r="L285" i="4" s="1"/>
  <c r="J265" i="4"/>
  <c r="K265" i="4" s="1"/>
  <c r="L265" i="4" s="1"/>
  <c r="J258" i="4"/>
  <c r="K258" i="4" s="1"/>
  <c r="L258" i="4" s="1"/>
  <c r="J255" i="4"/>
  <c r="K255" i="4" s="1"/>
  <c r="L255" i="4" s="1"/>
  <c r="J251" i="4"/>
  <c r="K251" i="4" s="1"/>
  <c r="L251" i="4" s="1"/>
  <c r="J244" i="4"/>
  <c r="K241" i="4"/>
  <c r="L241" i="4" s="1"/>
  <c r="M243" i="4" s="1"/>
  <c r="J222" i="4"/>
  <c r="K222" i="4" s="1"/>
  <c r="L222" i="4" s="1"/>
  <c r="J219" i="4"/>
  <c r="K219" i="4" s="1"/>
  <c r="L219" i="4" s="1"/>
  <c r="J216" i="4"/>
  <c r="K216" i="4" s="1"/>
  <c r="L216" i="4" s="1"/>
  <c r="J210" i="4"/>
  <c r="K210" i="4" s="1"/>
  <c r="L210" i="4" s="1"/>
  <c r="J207" i="4"/>
  <c r="K207" i="4" s="1"/>
  <c r="L207" i="4" s="1"/>
  <c r="J194" i="4"/>
  <c r="K194" i="4" s="1"/>
  <c r="L194" i="4" s="1"/>
  <c r="J191" i="4"/>
  <c r="K191" i="4" s="1"/>
  <c r="L191" i="4" s="1"/>
  <c r="J178" i="4"/>
  <c r="K178" i="4" s="1"/>
  <c r="L178" i="4" s="1"/>
  <c r="M180" i="4" s="1"/>
  <c r="J175" i="4"/>
  <c r="K175" i="4" s="1"/>
  <c r="L175" i="4" s="1"/>
  <c r="J294" i="4"/>
  <c r="K294" i="4" s="1"/>
  <c r="L294" i="4" s="1"/>
  <c r="J281" i="4"/>
  <c r="K281" i="4" s="1"/>
  <c r="L281" i="4" s="1"/>
  <c r="J278" i="4"/>
  <c r="J268" i="4"/>
  <c r="K268" i="4" s="1"/>
  <c r="L268" i="4" s="1"/>
  <c r="J247" i="4"/>
  <c r="K247" i="4" s="1"/>
  <c r="L247" i="4" s="1"/>
  <c r="J240" i="4"/>
  <c r="K240" i="4" s="1"/>
  <c r="L240" i="4" s="1"/>
  <c r="J237" i="4"/>
  <c r="K237" i="4" s="1"/>
  <c r="L237" i="4" s="1"/>
  <c r="J213" i="4"/>
  <c r="K213" i="4" s="1"/>
  <c r="L213" i="4" s="1"/>
  <c r="J200" i="4"/>
  <c r="K200" i="4" s="1"/>
  <c r="L200" i="4" s="1"/>
  <c r="J197" i="4"/>
  <c r="K197" i="4" s="1"/>
  <c r="L197" i="4" s="1"/>
  <c r="J184" i="4"/>
  <c r="K184" i="4" s="1"/>
  <c r="L184" i="4" s="1"/>
  <c r="J181" i="4"/>
  <c r="K181" i="4" s="1"/>
  <c r="L181" i="4" s="1"/>
  <c r="J284" i="4"/>
  <c r="K284" i="4" s="1"/>
  <c r="L284" i="4" s="1"/>
  <c r="M285" i="4" s="1"/>
  <c r="J274" i="4"/>
  <c r="K274" i="4" s="1"/>
  <c r="L274" i="4" s="1"/>
  <c r="J271" i="4"/>
  <c r="K271" i="4" s="1"/>
  <c r="L271" i="4" s="1"/>
  <c r="J261" i="4"/>
  <c r="K261" i="4" s="1"/>
  <c r="L261" i="4" s="1"/>
  <c r="J254" i="4"/>
  <c r="K254" i="4" s="1"/>
  <c r="L254" i="4" s="1"/>
  <c r="J250" i="4"/>
  <c r="K250" i="4" s="1"/>
  <c r="L250" i="4" s="1"/>
  <c r="J233" i="4"/>
  <c r="K233" i="4" s="1"/>
  <c r="L233" i="4" s="1"/>
  <c r="J230" i="4"/>
  <c r="K230" i="4" s="1"/>
  <c r="L230" i="4" s="1"/>
  <c r="J224" i="4"/>
  <c r="K224" i="4" s="1"/>
  <c r="L224" i="4" s="1"/>
  <c r="J218" i="4"/>
  <c r="K218" i="4" s="1"/>
  <c r="L218" i="4" s="1"/>
  <c r="J206" i="4"/>
  <c r="K206" i="4" s="1"/>
  <c r="L206" i="4" s="1"/>
  <c r="J203" i="4"/>
  <c r="K203" i="4" s="1"/>
  <c r="L203" i="4" s="1"/>
  <c r="J190" i="4"/>
  <c r="K190" i="4" s="1"/>
  <c r="L190" i="4" s="1"/>
  <c r="J187" i="4"/>
  <c r="K187" i="4" s="1"/>
  <c r="L187" i="4" s="1"/>
  <c r="J174" i="4"/>
  <c r="K174" i="4" s="1"/>
  <c r="L174" i="4" s="1"/>
  <c r="J171" i="4"/>
  <c r="K171" i="4" s="1"/>
  <c r="L171" i="4" s="1"/>
  <c r="J290" i="4"/>
  <c r="K290" i="4" s="1"/>
  <c r="L290" i="4" s="1"/>
  <c r="J227" i="4"/>
  <c r="K227" i="4" s="1"/>
  <c r="L227" i="4" s="1"/>
  <c r="J287" i="4"/>
  <c r="K287" i="4" s="1"/>
  <c r="L287" i="4" s="1"/>
  <c r="J267" i="4"/>
  <c r="K267" i="4" s="1"/>
  <c r="L267" i="4" s="1"/>
  <c r="J264" i="4"/>
  <c r="K264" i="4" s="1"/>
  <c r="L264" i="4" s="1"/>
  <c r="J257" i="4"/>
  <c r="K257" i="4" s="1"/>
  <c r="L257" i="4" s="1"/>
  <c r="J246" i="4"/>
  <c r="J243" i="4"/>
  <c r="K243" i="4" s="1"/>
  <c r="L243" i="4" s="1"/>
  <c r="J236" i="4"/>
  <c r="K236" i="4" s="1"/>
  <c r="L236" i="4" s="1"/>
  <c r="J221" i="4"/>
  <c r="K221" i="4" s="1"/>
  <c r="L221" i="4" s="1"/>
  <c r="J215" i="4"/>
  <c r="K215" i="4" s="1"/>
  <c r="L215" i="4" s="1"/>
  <c r="J212" i="4"/>
  <c r="K212" i="4" s="1"/>
  <c r="L212" i="4" s="1"/>
  <c r="J209" i="4"/>
  <c r="K209" i="4" s="1"/>
  <c r="L209" i="4" s="1"/>
  <c r="J196" i="4"/>
  <c r="K196" i="4" s="1"/>
  <c r="L196" i="4" s="1"/>
  <c r="J193" i="4"/>
  <c r="K193" i="4" s="1"/>
  <c r="L193" i="4" s="1"/>
  <c r="J180" i="4"/>
  <c r="K180" i="4" s="1"/>
  <c r="L180" i="4" s="1"/>
  <c r="J177" i="4"/>
  <c r="K177" i="4" s="1"/>
  <c r="L177" i="4" s="1"/>
  <c r="J293" i="4"/>
  <c r="K293" i="4" s="1"/>
  <c r="L293" i="4" s="1"/>
  <c r="J283" i="4"/>
  <c r="K283" i="4" s="1"/>
  <c r="L283" i="4" s="1"/>
  <c r="J280" i="4"/>
  <c r="K280" i="4" s="1"/>
  <c r="L280" i="4" s="1"/>
  <c r="J277" i="4"/>
  <c r="K277" i="4" s="1"/>
  <c r="L277" i="4" s="1"/>
  <c r="J270" i="4"/>
  <c r="J260" i="4"/>
  <c r="K260" i="4" s="1"/>
  <c r="L260" i="4" s="1"/>
  <c r="J253" i="4"/>
  <c r="K253" i="4" s="1"/>
  <c r="L253" i="4" s="1"/>
  <c r="J239" i="4"/>
  <c r="K239" i="4" s="1"/>
  <c r="L239" i="4" s="1"/>
  <c r="J226" i="4"/>
  <c r="K226" i="4" s="1"/>
  <c r="L226" i="4" s="1"/>
  <c r="J202" i="4"/>
  <c r="K202" i="4" s="1"/>
  <c r="L202" i="4" s="1"/>
  <c r="J199" i="4"/>
  <c r="K199" i="4" s="1"/>
  <c r="L199" i="4" s="1"/>
  <c r="J186" i="4"/>
  <c r="K186" i="4" s="1"/>
  <c r="L186" i="4" s="1"/>
  <c r="J183" i="4"/>
  <c r="K183" i="4" s="1"/>
  <c r="L183" i="4" s="1"/>
  <c r="J170" i="4"/>
  <c r="K170" i="4" s="1"/>
  <c r="L170" i="4" s="1"/>
  <c r="M171" i="4" s="1"/>
  <c r="J289" i="4"/>
  <c r="K289" i="4" s="1"/>
  <c r="L289" i="4" s="1"/>
  <c r="J286" i="4"/>
  <c r="J273" i="4"/>
  <c r="K273" i="4" s="1"/>
  <c r="L273" i="4" s="1"/>
  <c r="J266" i="4"/>
  <c r="K266" i="4" s="1"/>
  <c r="L266" i="4" s="1"/>
  <c r="J263" i="4"/>
  <c r="K263" i="4" s="1"/>
  <c r="L263" i="4" s="1"/>
  <c r="J256" i="4"/>
  <c r="J249" i="4"/>
  <c r="K249" i="4" s="1"/>
  <c r="L249" i="4" s="1"/>
  <c r="J242" i="4"/>
  <c r="K242" i="4" s="1"/>
  <c r="L242" i="4" s="1"/>
  <c r="J235" i="4"/>
  <c r="K235" i="4" s="1"/>
  <c r="L235" i="4" s="1"/>
  <c r="J229" i="4"/>
  <c r="K229" i="4" s="1"/>
  <c r="L229" i="4" s="1"/>
  <c r="J223" i="4"/>
  <c r="K223" i="4" s="1"/>
  <c r="L223" i="4" s="1"/>
  <c r="J220" i="4"/>
  <c r="K220" i="4" s="1"/>
  <c r="L220" i="4" s="1"/>
  <c r="J217" i="4"/>
  <c r="K217" i="4" s="1"/>
  <c r="L217" i="4" s="1"/>
  <c r="J208" i="4"/>
  <c r="K208" i="4" s="1"/>
  <c r="L208" i="4" s="1"/>
  <c r="J205" i="4"/>
  <c r="K205" i="4" s="1"/>
  <c r="L205" i="4" s="1"/>
  <c r="J192" i="4"/>
  <c r="K192" i="4" s="1"/>
  <c r="L192" i="4" s="1"/>
  <c r="J189" i="4"/>
  <c r="K189" i="4" s="1"/>
  <c r="L189" i="4" s="1"/>
  <c r="J176" i="4"/>
  <c r="K176" i="4" s="1"/>
  <c r="L176" i="4" s="1"/>
  <c r="K259" i="4"/>
  <c r="L259" i="4" s="1"/>
  <c r="K256" i="4"/>
  <c r="L256" i="4" s="1"/>
  <c r="K234" i="4"/>
  <c r="L234" i="4" s="1"/>
  <c r="K244" i="4"/>
  <c r="L244" i="4" s="1"/>
  <c r="M234" i="4"/>
  <c r="K286" i="4"/>
  <c r="L286" i="4" s="1"/>
  <c r="K278" i="4"/>
  <c r="L278" i="4" s="1"/>
  <c r="K270" i="4"/>
  <c r="L270" i="4" s="1"/>
  <c r="K246" i="4"/>
  <c r="L246" i="4" s="1"/>
  <c r="K238" i="4"/>
  <c r="L238" i="4" s="1"/>
  <c r="J156" i="4"/>
  <c r="J59" i="4"/>
  <c r="K59" i="4" s="1"/>
  <c r="L59" i="4" s="1"/>
  <c r="J45" i="4"/>
  <c r="K45" i="4" s="1"/>
  <c r="L45" i="4" s="1"/>
  <c r="J94" i="4"/>
  <c r="K94" i="4" s="1"/>
  <c r="L94" i="4" s="1"/>
  <c r="J80" i="4"/>
  <c r="K80" i="4" s="1"/>
  <c r="L80" i="4" s="1"/>
  <c r="J141" i="4"/>
  <c r="K141" i="4" s="1"/>
  <c r="L141" i="4" s="1"/>
  <c r="J56" i="4"/>
  <c r="K56" i="4" s="1"/>
  <c r="L56" i="4" s="1"/>
  <c r="J21" i="4"/>
  <c r="K21" i="4" s="1"/>
  <c r="L21" i="4" s="1"/>
  <c r="J83" i="4"/>
  <c r="K83" i="4" s="1"/>
  <c r="L83" i="4" s="1"/>
  <c r="J69" i="4"/>
  <c r="K69" i="4" s="1"/>
  <c r="L69" i="4" s="1"/>
  <c r="J145" i="4"/>
  <c r="K145" i="4" s="1"/>
  <c r="L145" i="4" s="1"/>
  <c r="J138" i="4"/>
  <c r="J133" i="4"/>
  <c r="K133" i="4" s="1"/>
  <c r="L133" i="4" s="1"/>
  <c r="J123" i="4"/>
  <c r="K123" i="4" s="1"/>
  <c r="L123" i="4" s="1"/>
  <c r="J119" i="4"/>
  <c r="K119" i="4" s="1"/>
  <c r="L119" i="4" s="1"/>
  <c r="J112" i="4"/>
  <c r="K112" i="4" s="1"/>
  <c r="L112" i="4" s="1"/>
  <c r="J108" i="4"/>
  <c r="J105" i="4"/>
  <c r="K105" i="4" s="1"/>
  <c r="L105" i="4" s="1"/>
  <c r="J102" i="4"/>
  <c r="K102" i="4" s="1"/>
  <c r="L102" i="4" s="1"/>
  <c r="J98" i="4"/>
  <c r="K98" i="4" s="1"/>
  <c r="L98" i="4" s="1"/>
  <c r="J91" i="4"/>
  <c r="K91" i="4" s="1"/>
  <c r="L91" i="4" s="1"/>
  <c r="J87" i="4"/>
  <c r="K87" i="4" s="1"/>
  <c r="L87" i="4" s="1"/>
  <c r="J77" i="4"/>
  <c r="K77" i="4" s="1"/>
  <c r="L77" i="4" s="1"/>
  <c r="J73" i="4"/>
  <c r="J63" i="4"/>
  <c r="K63" i="4" s="1"/>
  <c r="L63" i="4" s="1"/>
  <c r="J53" i="4"/>
  <c r="K53" i="4" s="1"/>
  <c r="L53" i="4" s="1"/>
  <c r="J49" i="4"/>
  <c r="J144" i="4"/>
  <c r="K144" i="4" s="1"/>
  <c r="L144" i="4" s="1"/>
  <c r="J137" i="4"/>
  <c r="K137" i="4" s="1"/>
  <c r="L137" i="4" s="1"/>
  <c r="J132" i="4"/>
  <c r="K132" i="4" s="1"/>
  <c r="L132" i="4" s="1"/>
  <c r="J129" i="4"/>
  <c r="K129" i="4" s="1"/>
  <c r="L129" i="4" s="1"/>
  <c r="J126" i="4"/>
  <c r="K126" i="4" s="1"/>
  <c r="L126" i="4" s="1"/>
  <c r="J122" i="4"/>
  <c r="K122" i="4" s="1"/>
  <c r="L122" i="4" s="1"/>
  <c r="J115" i="4"/>
  <c r="K115" i="4" s="1"/>
  <c r="L115" i="4" s="1"/>
  <c r="J111" i="4"/>
  <c r="J101" i="4"/>
  <c r="K101" i="4" s="1"/>
  <c r="L101" i="4" s="1"/>
  <c r="J97" i="4"/>
  <c r="K97" i="4" s="1"/>
  <c r="L97" i="4" s="1"/>
  <c r="J90" i="4"/>
  <c r="K90" i="4" s="1"/>
  <c r="L90" i="4" s="1"/>
  <c r="J86" i="4"/>
  <c r="K86" i="4" s="1"/>
  <c r="L86" i="4" s="1"/>
  <c r="J76" i="4"/>
  <c r="K76" i="4" s="1"/>
  <c r="L76" i="4" s="1"/>
  <c r="J72" i="4"/>
  <c r="K72" i="4" s="1"/>
  <c r="L72" i="4" s="1"/>
  <c r="J66" i="4"/>
  <c r="K66" i="4" s="1"/>
  <c r="L66" i="4" s="1"/>
  <c r="M68" i="4" s="1"/>
  <c r="J62" i="4"/>
  <c r="J52" i="4"/>
  <c r="K52" i="4" s="1"/>
  <c r="L52" i="4" s="1"/>
  <c r="J48" i="4"/>
  <c r="K48" i="4" s="1"/>
  <c r="L48" i="4" s="1"/>
  <c r="K73" i="4"/>
  <c r="L73" i="4" s="1"/>
  <c r="J140" i="4"/>
  <c r="J118" i="4"/>
  <c r="K118" i="4" s="1"/>
  <c r="L118" i="4" s="1"/>
  <c r="K111" i="4"/>
  <c r="L111" i="4" s="1"/>
  <c r="J107" i="4"/>
  <c r="K107" i="4" s="1"/>
  <c r="L107" i="4" s="1"/>
  <c r="J104" i="4"/>
  <c r="K104" i="4" s="1"/>
  <c r="L104" i="4" s="1"/>
  <c r="J93" i="4"/>
  <c r="K93" i="4" s="1"/>
  <c r="L93" i="4" s="1"/>
  <c r="J82" i="4"/>
  <c r="K82" i="4" s="1"/>
  <c r="L82" i="4" s="1"/>
  <c r="J79" i="4"/>
  <c r="K79" i="4" s="1"/>
  <c r="L79" i="4" s="1"/>
  <c r="J68" i="4"/>
  <c r="K62" i="4"/>
  <c r="L62" i="4" s="1"/>
  <c r="J58" i="4"/>
  <c r="K58" i="4" s="1"/>
  <c r="L58" i="4" s="1"/>
  <c r="M59" i="4" s="1"/>
  <c r="J55" i="4"/>
  <c r="K55" i="4" s="1"/>
  <c r="L55" i="4" s="1"/>
  <c r="J23" i="4"/>
  <c r="K23" i="4" s="1"/>
  <c r="L23" i="4" s="1"/>
  <c r="J143" i="4"/>
  <c r="K143" i="4" s="1"/>
  <c r="L143" i="4" s="1"/>
  <c r="K140" i="4"/>
  <c r="L140" i="4" s="1"/>
  <c r="J136" i="4"/>
  <c r="K136" i="4" s="1"/>
  <c r="L136" i="4" s="1"/>
  <c r="J125" i="4"/>
  <c r="K125" i="4" s="1"/>
  <c r="L125" i="4" s="1"/>
  <c r="J121" i="4"/>
  <c r="K121" i="4" s="1"/>
  <c r="L121" i="4" s="1"/>
  <c r="J114" i="4"/>
  <c r="K114" i="4" s="1"/>
  <c r="L114" i="4" s="1"/>
  <c r="J110" i="4"/>
  <c r="J100" i="4"/>
  <c r="K100" i="4" s="1"/>
  <c r="L100" i="4" s="1"/>
  <c r="J96" i="4"/>
  <c r="K96" i="4" s="1"/>
  <c r="L96" i="4" s="1"/>
  <c r="J89" i="4"/>
  <c r="K89" i="4" s="1"/>
  <c r="L89" i="4" s="1"/>
  <c r="J85" i="4"/>
  <c r="K85" i="4" s="1"/>
  <c r="L85" i="4" s="1"/>
  <c r="J75" i="4"/>
  <c r="K75" i="4" s="1"/>
  <c r="L75" i="4" s="1"/>
  <c r="J71" i="4"/>
  <c r="K71" i="4" s="1"/>
  <c r="L71" i="4" s="1"/>
  <c r="K68" i="4"/>
  <c r="L68" i="4" s="1"/>
  <c r="J65" i="4"/>
  <c r="K65" i="4" s="1"/>
  <c r="L65" i="4" s="1"/>
  <c r="J61" i="4"/>
  <c r="K61" i="4" s="1"/>
  <c r="L61" i="4" s="1"/>
  <c r="J51" i="4"/>
  <c r="K51" i="4" s="1"/>
  <c r="L51" i="4" s="1"/>
  <c r="J47" i="4"/>
  <c r="K47" i="4" s="1"/>
  <c r="L47" i="4" s="1"/>
  <c r="M186" i="4"/>
  <c r="J131" i="4"/>
  <c r="K131" i="4" s="1"/>
  <c r="L131" i="4" s="1"/>
  <c r="J128" i="4"/>
  <c r="K128" i="4" s="1"/>
  <c r="L128" i="4" s="1"/>
  <c r="J117" i="4"/>
  <c r="K117" i="4" s="1"/>
  <c r="L117" i="4" s="1"/>
  <c r="M119" i="4" s="1"/>
  <c r="K110" i="4"/>
  <c r="L110" i="4" s="1"/>
  <c r="J106" i="4"/>
  <c r="K106" i="4" s="1"/>
  <c r="L106" i="4" s="1"/>
  <c r="J103" i="4"/>
  <c r="K103" i="4" s="1"/>
  <c r="L103" i="4" s="1"/>
  <c r="J92" i="4"/>
  <c r="K92" i="4" s="1"/>
  <c r="L92" i="4" s="1"/>
  <c r="J146" i="4"/>
  <c r="K146" i="4" s="1"/>
  <c r="L146" i="4" s="1"/>
  <c r="J139" i="4"/>
  <c r="K139" i="4" s="1"/>
  <c r="L139" i="4" s="1"/>
  <c r="J134" i="4"/>
  <c r="K134" i="4" s="1"/>
  <c r="L134" i="4" s="1"/>
  <c r="J124" i="4"/>
  <c r="K124" i="4" s="1"/>
  <c r="L124" i="4" s="1"/>
  <c r="J120" i="4"/>
  <c r="K120" i="4" s="1"/>
  <c r="L120" i="4" s="1"/>
  <c r="J113" i="4"/>
  <c r="K113" i="4" s="1"/>
  <c r="L113" i="4" s="1"/>
  <c r="J109" i="4"/>
  <c r="K109" i="4" s="1"/>
  <c r="L109" i="4" s="1"/>
  <c r="J99" i="4"/>
  <c r="K99" i="4" s="1"/>
  <c r="L99" i="4" s="1"/>
  <c r="J95" i="4"/>
  <c r="K95" i="4" s="1"/>
  <c r="L95" i="4" s="1"/>
  <c r="J88" i="4"/>
  <c r="K88" i="4" s="1"/>
  <c r="L88" i="4" s="1"/>
  <c r="J84" i="4"/>
  <c r="K84" i="4" s="1"/>
  <c r="L84" i="4" s="1"/>
  <c r="J81" i="4"/>
  <c r="K81" i="4" s="1"/>
  <c r="L81" i="4" s="1"/>
  <c r="M83" i="4" s="1"/>
  <c r="J78" i="4"/>
  <c r="K78" i="4" s="1"/>
  <c r="L78" i="4" s="1"/>
  <c r="J74" i="4"/>
  <c r="K74" i="4" s="1"/>
  <c r="L74" i="4" s="1"/>
  <c r="J67" i="4"/>
  <c r="K67" i="4" s="1"/>
  <c r="L67" i="4" s="1"/>
  <c r="J64" i="4"/>
  <c r="K64" i="4" s="1"/>
  <c r="L64" i="4" s="1"/>
  <c r="J60" i="4"/>
  <c r="J57" i="4"/>
  <c r="K57" i="4" s="1"/>
  <c r="L57" i="4" s="1"/>
  <c r="J54" i="4"/>
  <c r="K54" i="4" s="1"/>
  <c r="L54" i="4" s="1"/>
  <c r="M56" i="4" s="1"/>
  <c r="J50" i="4"/>
  <c r="K50" i="4" s="1"/>
  <c r="L50" i="4" s="1"/>
  <c r="J135" i="4"/>
  <c r="K135" i="4" s="1"/>
  <c r="L135" i="4" s="1"/>
  <c r="K138" i="4"/>
  <c r="L138" i="4" s="1"/>
  <c r="K108" i="4"/>
  <c r="L108" i="4" s="1"/>
  <c r="M110" i="4" s="1"/>
  <c r="K49" i="4"/>
  <c r="L49" i="4" s="1"/>
  <c r="J142" i="4"/>
  <c r="K142" i="4" s="1"/>
  <c r="L142" i="4" s="1"/>
  <c r="J130" i="4"/>
  <c r="K130" i="4" s="1"/>
  <c r="L130" i="4" s="1"/>
  <c r="J127" i="4"/>
  <c r="K127" i="4" s="1"/>
  <c r="L127" i="4" s="1"/>
  <c r="J116" i="4"/>
  <c r="K116" i="4" s="1"/>
  <c r="L116" i="4" s="1"/>
  <c r="J70" i="4"/>
  <c r="K70" i="4" s="1"/>
  <c r="L70" i="4" s="1"/>
  <c r="K60" i="4"/>
  <c r="L60" i="4" s="1"/>
  <c r="J46" i="4"/>
  <c r="K46" i="4" s="1"/>
  <c r="L46" i="4" s="1"/>
  <c r="J22" i="4"/>
  <c r="K22" i="4" s="1"/>
  <c r="L22" i="4" s="1"/>
  <c r="I156" i="4"/>
  <c r="M140" i="4"/>
  <c r="J44" i="4"/>
  <c r="K44" i="4" s="1"/>
  <c r="L44" i="4" s="1"/>
  <c r="J41" i="4"/>
  <c r="K41" i="4" s="1"/>
  <c r="L41" i="4" s="1"/>
  <c r="J28" i="4"/>
  <c r="K28" i="4" s="1"/>
  <c r="L28" i="4" s="1"/>
  <c r="J25" i="4"/>
  <c r="K25" i="4" s="1"/>
  <c r="L25" i="4" s="1"/>
  <c r="J38" i="4"/>
  <c r="K38" i="4" s="1"/>
  <c r="L38" i="4" s="1"/>
  <c r="J31" i="4"/>
  <c r="K31" i="4" s="1"/>
  <c r="L31" i="4" s="1"/>
  <c r="J40" i="4"/>
  <c r="K40" i="4" s="1"/>
  <c r="L40" i="4" s="1"/>
  <c r="J37" i="4"/>
  <c r="K37" i="4" s="1"/>
  <c r="L37" i="4" s="1"/>
  <c r="J24" i="4"/>
  <c r="K24" i="4" s="1"/>
  <c r="L24" i="4" s="1"/>
  <c r="J43" i="4"/>
  <c r="K43" i="4" s="1"/>
  <c r="L43" i="4" s="1"/>
  <c r="J30" i="4"/>
  <c r="K30" i="4" s="1"/>
  <c r="L30" i="4" s="1"/>
  <c r="J27" i="4"/>
  <c r="K27" i="4" s="1"/>
  <c r="L27" i="4" s="1"/>
  <c r="J32" i="4"/>
  <c r="K32" i="4" s="1"/>
  <c r="L32" i="4" s="1"/>
  <c r="J29" i="4"/>
  <c r="K29" i="4" s="1"/>
  <c r="L29" i="4" s="1"/>
  <c r="J35" i="4"/>
  <c r="K35" i="4" s="1"/>
  <c r="L35" i="4" s="1"/>
  <c r="J34" i="4"/>
  <c r="K34" i="4" s="1"/>
  <c r="L34" i="4" s="1"/>
  <c r="J36" i="4"/>
  <c r="K36" i="4" s="1"/>
  <c r="L36" i="4" s="1"/>
  <c r="J33" i="4"/>
  <c r="K33" i="4" s="1"/>
  <c r="L33" i="4" s="1"/>
  <c r="J42" i="4"/>
  <c r="K42" i="4" s="1"/>
  <c r="L42" i="4" s="1"/>
  <c r="J39" i="4"/>
  <c r="K39" i="4" s="1"/>
  <c r="L39" i="4" s="1"/>
  <c r="J26" i="4"/>
  <c r="K26" i="4" s="1"/>
  <c r="L26" i="4" s="1"/>
  <c r="I8" i="4"/>
  <c r="J8" i="4"/>
  <c r="M23" i="8" l="1"/>
  <c r="K8" i="7"/>
  <c r="L8" i="7" s="1"/>
  <c r="M71" i="6"/>
  <c r="M95" i="6"/>
  <c r="M146" i="6"/>
  <c r="M83" i="6"/>
  <c r="M68" i="6"/>
  <c r="K8" i="6"/>
  <c r="L8" i="6" s="1"/>
  <c r="K8" i="5"/>
  <c r="L8" i="5" s="1"/>
  <c r="M23" i="5"/>
  <c r="M23" i="6"/>
  <c r="M71" i="4"/>
  <c r="M288" i="4"/>
  <c r="M77" i="4"/>
  <c r="M240" i="4"/>
  <c r="M74" i="4"/>
  <c r="M143" i="4"/>
  <c r="M95" i="4"/>
  <c r="M252" i="4"/>
  <c r="M89" i="4"/>
  <c r="M53" i="4"/>
  <c r="M98" i="4"/>
  <c r="M279" i="4"/>
  <c r="M255" i="4"/>
  <c r="M261" i="4"/>
  <c r="M50" i="4"/>
  <c r="M47" i="4"/>
  <c r="M62" i="4"/>
  <c r="M246" i="4"/>
  <c r="M137" i="4"/>
  <c r="M80" i="4"/>
  <c r="M264" i="4"/>
  <c r="M107" i="4"/>
  <c r="M146" i="4"/>
  <c r="M125" i="4"/>
  <c r="M23" i="4"/>
  <c r="K156" i="4"/>
  <c r="L156" i="4" s="1"/>
  <c r="M177" i="4"/>
  <c r="M207" i="4"/>
  <c r="M258" i="4"/>
  <c r="M116" i="4"/>
  <c r="M267" i="4"/>
  <c r="M249" i="4"/>
  <c r="M201" i="4"/>
  <c r="M122" i="4"/>
  <c r="M65" i="4"/>
  <c r="M294" i="4"/>
  <c r="M282" i="4"/>
  <c r="M237" i="4"/>
  <c r="M104" i="4"/>
  <c r="M86" i="4"/>
  <c r="M92" i="4"/>
  <c r="M134" i="4"/>
  <c r="M198" i="4"/>
  <c r="M210" i="4"/>
  <c r="M174" i="4"/>
  <c r="M222" i="4"/>
  <c r="M192" i="4"/>
  <c r="M128" i="4"/>
  <c r="M204" i="4"/>
  <c r="M131" i="4"/>
  <c r="M219" i="4"/>
  <c r="M225" i="4"/>
  <c r="M113" i="4"/>
  <c r="M213" i="4"/>
  <c r="M195" i="4"/>
  <c r="M291" i="4"/>
  <c r="M101" i="4"/>
  <c r="M276" i="4"/>
  <c r="M231" i="4"/>
  <c r="M216" i="4"/>
  <c r="M270" i="4"/>
  <c r="M228" i="4"/>
  <c r="K8" i="4"/>
  <c r="L8" i="4" s="1"/>
  <c r="M35" i="4"/>
  <c r="M41" i="4"/>
  <c r="M38" i="4"/>
  <c r="M32" i="4"/>
  <c r="M29" i="4"/>
  <c r="M26" i="4"/>
  <c r="M44" i="4"/>
  <c r="H93" i="3" l="1"/>
  <c r="I101" i="3" l="1"/>
  <c r="I110" i="3"/>
  <c r="H109" i="3"/>
  <c r="J93" i="3"/>
  <c r="J89" i="3"/>
  <c r="H87" i="3"/>
  <c r="H96" i="3" l="1"/>
  <c r="H100" i="3" l="1"/>
  <c r="H107" i="3" l="1"/>
  <c r="H97" i="3"/>
  <c r="H98" i="3"/>
  <c r="J110" i="3"/>
  <c r="J101" i="3" l="1"/>
  <c r="H104" i="3"/>
  <c r="H106" i="3"/>
  <c r="H103" i="3"/>
  <c r="H105" i="3"/>
</calcChain>
</file>

<file path=xl/comments1.xml><?xml version="1.0" encoding="utf-8"?>
<comments xmlns="http://schemas.openxmlformats.org/spreadsheetml/2006/main">
  <authors>
    <author>Gérald CRUCIANI</author>
  </authors>
  <commentList>
    <comment ref="E24" authorId="0" shapeId="0">
      <text>
        <r>
          <rPr>
            <b/>
            <sz val="9"/>
            <color indexed="81"/>
            <rFont val="Tahoma"/>
            <family val="2"/>
          </rPr>
          <t>Gérald CRUCIANI: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3" authorId="0" shapeId="0">
      <text>
        <r>
          <rPr>
            <b/>
            <sz val="9"/>
            <color indexed="81"/>
            <rFont val="Tahoma"/>
            <family val="2"/>
          </rPr>
          <t>Gérald CRUCIANI: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2" authorId="0" shapeId="0">
      <text>
        <r>
          <rPr>
            <b/>
            <sz val="9"/>
            <color indexed="81"/>
            <rFont val="Tahoma"/>
            <family val="2"/>
          </rPr>
          <t>Gérald CRUCIANI: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1" authorId="0" shapeId="0">
      <text>
        <r>
          <rPr>
            <b/>
            <sz val="9"/>
            <color indexed="81"/>
            <rFont val="Tahoma"/>
            <family val="2"/>
          </rPr>
          <t>Gérald CRUCIANI: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<sst xmlns="http://schemas.openxmlformats.org/spreadsheetml/2006/main" count="6309" uniqueCount="761">
  <si>
    <t>Mix</t>
  </si>
  <si>
    <t>Final Vol in nL</t>
  </si>
  <si>
    <t>ECHO</t>
  </si>
  <si>
    <t>Primers F+R</t>
  </si>
  <si>
    <t>H2O2 up to final vol</t>
  </si>
  <si>
    <t>Order of addition</t>
  </si>
  <si>
    <t>Added by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</si>
  <si>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</si>
  <si>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</si>
  <si>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</si>
  <si>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</si>
  <si>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</si>
  <si>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</si>
  <si>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</si>
  <si>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</si>
  <si>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</si>
  <si>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</si>
  <si>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</si>
  <si>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</si>
  <si>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</si>
  <si>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</si>
  <si>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</si>
  <si>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</si>
  <si>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std 5 dilutions</t>
  </si>
  <si>
    <t>+ dead volume</t>
  </si>
  <si>
    <t>Standard</t>
  </si>
  <si>
    <t>triplicates</t>
  </si>
  <si>
    <t>H2O</t>
  </si>
  <si>
    <t>total</t>
  </si>
  <si>
    <t>volume</t>
  </si>
  <si>
    <t>in the mix</t>
  </si>
  <si>
    <t>Pipette</t>
  </si>
  <si>
    <t>1/10</t>
  </si>
  <si>
    <t>1/25</t>
  </si>
  <si>
    <t>1/1000</t>
  </si>
  <si>
    <t>Primer 2</t>
  </si>
  <si>
    <t>1/666</t>
  </si>
  <si>
    <t>Mix + H2O</t>
  </si>
  <si>
    <t>1N (1 plate)  / experiment</t>
  </si>
  <si>
    <t>1/125</t>
  </si>
  <si>
    <t>Javier</t>
  </si>
  <si>
    <t>BNIP3 2160, 2161</t>
  </si>
  <si>
    <t>NIX Var1, 2162, 2163</t>
  </si>
  <si>
    <t>FKBP8 Iso2 2170, 2171</t>
  </si>
  <si>
    <t>ARIH1 2176, 2177</t>
  </si>
  <si>
    <t>FunDC1 2168, 2169</t>
  </si>
  <si>
    <t>primer : 5 primers pairs</t>
  </si>
  <si>
    <t>K7_NESCs</t>
  </si>
  <si>
    <t>T12.9_NESCs</t>
  </si>
  <si>
    <t>KOLF_NESCs</t>
  </si>
  <si>
    <t>2122_NESCs</t>
  </si>
  <si>
    <t>2124_NESCs</t>
  </si>
  <si>
    <t>4C1_NESCs</t>
  </si>
  <si>
    <t>K7_untr_week1</t>
  </si>
  <si>
    <t>T12.9_untr_week1</t>
  </si>
  <si>
    <t>KOLF_untr_week1</t>
  </si>
  <si>
    <t>2122_untr_week1</t>
  </si>
  <si>
    <t>2124_untr_week1</t>
  </si>
  <si>
    <t>4c1_untr_week1</t>
  </si>
  <si>
    <t>K7_500nM_week1</t>
  </si>
  <si>
    <t>T12.9_500nM_week1</t>
  </si>
  <si>
    <t>KOLF_500nM_week1</t>
  </si>
  <si>
    <t>2122_500nM_week1</t>
  </si>
  <si>
    <t>2124_500nM_week1</t>
  </si>
  <si>
    <t>4c1_500nM_week1</t>
  </si>
  <si>
    <t>K7_untr_week2</t>
  </si>
  <si>
    <t>T12.9_untr_week2</t>
  </si>
  <si>
    <t>KOLF_untr_week2</t>
  </si>
  <si>
    <t>2122_untr_week2</t>
  </si>
  <si>
    <t>2124_untr_week2</t>
  </si>
  <si>
    <t>4c1_untr_week2</t>
  </si>
  <si>
    <t>K7_500nM_week2</t>
  </si>
  <si>
    <t>T12.9_500nM_week2</t>
  </si>
  <si>
    <t>KOLF_500nM_week2</t>
  </si>
  <si>
    <t>2122_500nM_week2</t>
  </si>
  <si>
    <t>2124_500nM_week2</t>
  </si>
  <si>
    <t>4c1_500nM_week2</t>
  </si>
  <si>
    <t>K7_Neurons_Untr_week3</t>
  </si>
  <si>
    <t>T12.9_Neurons_Untr_week3</t>
  </si>
  <si>
    <t>KOLF_Neurons_Untr_week3</t>
  </si>
  <si>
    <t>2122_Neurons_Untr_week3</t>
  </si>
  <si>
    <t>2124_Neurons_Untr_week3</t>
  </si>
  <si>
    <t>4C1_Neurons_Untr_week3</t>
  </si>
  <si>
    <t>K7_Neurons_500nM_week3</t>
  </si>
  <si>
    <t>T12.9_Neurons_500nM_week3</t>
  </si>
  <si>
    <t>KOLF_Neurons_500nM_week3</t>
  </si>
  <si>
    <t>2122_Neurons_500nM_week3</t>
  </si>
  <si>
    <t>2124_Neurons_500nM_week3</t>
  </si>
  <si>
    <t>4C1_Neurons_500nM_week3</t>
  </si>
  <si>
    <t>Samples 42</t>
  </si>
  <si>
    <t>Primers 5</t>
  </si>
  <si>
    <t>42 samples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</si>
  <si>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</si>
  <si>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</si>
  <si>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</si>
  <si>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</si>
  <si>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</si>
  <si>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</si>
  <si>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</si>
  <si>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</si>
  <si>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</si>
  <si>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</si>
  <si>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</si>
  <si>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</si>
  <si>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</si>
  <si>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</si>
  <si>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</si>
  <si>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</si>
  <si>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</si>
  <si>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</si>
  <si>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</si>
  <si>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</si>
  <si>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</si>
  <si>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</si>
  <si>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</si>
  <si>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</si>
  <si>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</si>
  <si>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</si>
  <si>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</si>
  <si>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</si>
  <si>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</si>
  <si>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</si>
  <si>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</si>
  <si>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</si>
  <si>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</si>
  <si>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</si>
  <si>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</si>
  <si>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</si>
  <si>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</si>
  <si>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</si>
  <si>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</si>
  <si>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</si>
  <si>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</si>
  <si>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</si>
  <si>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Primer 1</t>
  </si>
  <si>
    <t>Primer 3</t>
  </si>
  <si>
    <t>Primer 4</t>
  </si>
  <si>
    <t>Primer 5</t>
  </si>
  <si>
    <t>Housekeeper 1</t>
  </si>
  <si>
    <t>Housekeeper 2</t>
  </si>
  <si>
    <t>Sample 1/25</t>
  </si>
  <si>
    <t>Std</t>
  </si>
  <si>
    <t>1 to 8</t>
  </si>
  <si>
    <t>9 to 21</t>
  </si>
  <si>
    <t>22 to 35</t>
  </si>
  <si>
    <t>36 to 42</t>
  </si>
  <si>
    <t>BNIP3</t>
  </si>
  <si>
    <t>vs ACTB</t>
  </si>
  <si>
    <t>bACTIN</t>
  </si>
  <si>
    <t>Include</t>
  </si>
  <si>
    <t>Pos</t>
  </si>
  <si>
    <t>Name</t>
  </si>
  <si>
    <t>Cp</t>
  </si>
  <si>
    <t>Concentration</t>
  </si>
  <si>
    <t xml:space="preserve">dCp(Sample) </t>
  </si>
  <si>
    <t xml:space="preserve">dCp(Reference) </t>
  </si>
  <si>
    <t xml:space="preserve">ddCp = dCp(sample) - dCp(reference)                </t>
  </si>
  <si>
    <t xml:space="preserve">Fold difference </t>
  </si>
  <si>
    <t>Average Fold Diff</t>
  </si>
  <si>
    <t>B1</t>
  </si>
  <si>
    <t>Sample 25</t>
  </si>
  <si>
    <t>B19</t>
  </si>
  <si>
    <t>Sample 43</t>
  </si>
  <si>
    <t>B2</t>
  </si>
  <si>
    <t>Sample 26</t>
  </si>
  <si>
    <t>B20</t>
  </si>
  <si>
    <t>Sample 44</t>
  </si>
  <si>
    <t>B3</t>
  </si>
  <si>
    <t>Sample 27</t>
  </si>
  <si>
    <t>B21</t>
  </si>
  <si>
    <t>Sample 45</t>
  </si>
  <si>
    <t>C1</t>
  </si>
  <si>
    <t>Sample 49</t>
  </si>
  <si>
    <t>C19</t>
  </si>
  <si>
    <t>Sample 67</t>
  </si>
  <si>
    <t>C2</t>
  </si>
  <si>
    <t>Sample 50</t>
  </si>
  <si>
    <t>C20</t>
  </si>
  <si>
    <t>Sample 68</t>
  </si>
  <si>
    <t>C3</t>
  </si>
  <si>
    <t>Sample 51</t>
  </si>
  <si>
    <t>C21</t>
  </si>
  <si>
    <t>Sample 69</t>
  </si>
  <si>
    <t>D1</t>
  </si>
  <si>
    <t>Sample 73</t>
  </si>
  <si>
    <t>D19</t>
  </si>
  <si>
    <t>Sample 91</t>
  </si>
  <si>
    <t>D2</t>
  </si>
  <si>
    <t>Sample 74</t>
  </si>
  <si>
    <t>D20</t>
  </si>
  <si>
    <t>Sample 92</t>
  </si>
  <si>
    <t>D3</t>
  </si>
  <si>
    <t>Sample 75</t>
  </si>
  <si>
    <t>D21</t>
  </si>
  <si>
    <t>Sample 93</t>
  </si>
  <si>
    <t>E1</t>
  </si>
  <si>
    <t>Sample 97</t>
  </si>
  <si>
    <t>E19</t>
  </si>
  <si>
    <t>Sample 115</t>
  </si>
  <si>
    <t>E2</t>
  </si>
  <si>
    <t>Sample 98</t>
  </si>
  <si>
    <t>E20</t>
  </si>
  <si>
    <t>Sample 116</t>
  </si>
  <si>
    <t>E3</t>
  </si>
  <si>
    <t>Sample 99</t>
  </si>
  <si>
    <t>E21</t>
  </si>
  <si>
    <t>Sample 117</t>
  </si>
  <si>
    <t>F1</t>
  </si>
  <si>
    <t>Sample 121</t>
  </si>
  <si>
    <t>F19</t>
  </si>
  <si>
    <t>Sample 139</t>
  </si>
  <si>
    <t>F2</t>
  </si>
  <si>
    <t>Sample 122</t>
  </si>
  <si>
    <t>F20</t>
  </si>
  <si>
    <t>Sample 140</t>
  </si>
  <si>
    <t>F3</t>
  </si>
  <si>
    <t>Sample 123</t>
  </si>
  <si>
    <t>F21</t>
  </si>
  <si>
    <t>Sample 141</t>
  </si>
  <si>
    <t>G1</t>
  </si>
  <si>
    <t>G19</t>
  </si>
  <si>
    <t>G2</t>
  </si>
  <si>
    <t>&gt; - Late Cp call (last five cycles) has higher uncertainty</t>
  </si>
  <si>
    <t>G20</t>
  </si>
  <si>
    <t>G3</t>
  </si>
  <si>
    <t>G21</t>
  </si>
  <si>
    <t>H1</t>
  </si>
  <si>
    <t>&gt;, E - Late Cp call (last five cycles) has higher uncertainty, Extrapolated concentration in standard curve</t>
  </si>
  <si>
    <t>H19</t>
  </si>
  <si>
    <t>H2</t>
  </si>
  <si>
    <t>H20</t>
  </si>
  <si>
    <t>H3</t>
  </si>
  <si>
    <t>H21</t>
  </si>
  <si>
    <t>E - Extrapolated concentration in standard curve</t>
  </si>
  <si>
    <t>I1</t>
  </si>
  <si>
    <t>I19</t>
  </si>
  <si>
    <t>I2</t>
  </si>
  <si>
    <t>I20</t>
  </si>
  <si>
    <t>I3</t>
  </si>
  <si>
    <t>I21</t>
  </si>
  <si>
    <t>J1</t>
  </si>
  <si>
    <t>J19</t>
  </si>
  <si>
    <t>J2</t>
  </si>
  <si>
    <t>J20</t>
  </si>
  <si>
    <t>J3</t>
  </si>
  <si>
    <t>J21</t>
  </si>
  <si>
    <t>K1</t>
  </si>
  <si>
    <t>K19</t>
  </si>
  <si>
    <t>K2</t>
  </si>
  <si>
    <t>K20</t>
  </si>
  <si>
    <t>K3</t>
  </si>
  <si>
    <t>K21</t>
  </si>
  <si>
    <t>L1</t>
  </si>
  <si>
    <t>L19</t>
  </si>
  <si>
    <t>L2</t>
  </si>
  <si>
    <t>L20</t>
  </si>
  <si>
    <t>L3</t>
  </si>
  <si>
    <t>L21</t>
  </si>
  <si>
    <t>M1</t>
  </si>
  <si>
    <t>M19</t>
  </si>
  <si>
    <t>M2</t>
  </si>
  <si>
    <t>M20</t>
  </si>
  <si>
    <t>M3</t>
  </si>
  <si>
    <t>M21</t>
  </si>
  <si>
    <t>N1</t>
  </si>
  <si>
    <t>N19</t>
  </si>
  <si>
    <t>N2</t>
  </si>
  <si>
    <t>N20</t>
  </si>
  <si>
    <t>N3</t>
  </si>
  <si>
    <t>N21</t>
  </si>
  <si>
    <t>O1</t>
  </si>
  <si>
    <t>O19</t>
  </si>
  <si>
    <t>O2</t>
  </si>
  <si>
    <t>O20</t>
  </si>
  <si>
    <t>O3</t>
  </si>
  <si>
    <t>O21</t>
  </si>
  <si>
    <t>vs TBP</t>
  </si>
  <si>
    <t>TBP</t>
  </si>
  <si>
    <t>Status</t>
  </si>
  <si>
    <t>B22</t>
  </si>
  <si>
    <t>Sample 46</t>
  </si>
  <si>
    <t>B23</t>
  </si>
  <si>
    <t>Sample 47</t>
  </si>
  <si>
    <t>B24</t>
  </si>
  <si>
    <t>Sample 48</t>
  </si>
  <si>
    <t>C22</t>
  </si>
  <si>
    <t>Sample 70</t>
  </si>
  <si>
    <t>C23</t>
  </si>
  <si>
    <t>Sample 71</t>
  </si>
  <si>
    <t>C24</t>
  </si>
  <si>
    <t>Sample 72</t>
  </si>
  <si>
    <t>D22</t>
  </si>
  <si>
    <t>Sample 94</t>
  </si>
  <si>
    <t>D23</t>
  </si>
  <si>
    <t>Sample 95</t>
  </si>
  <si>
    <t>D24</t>
  </si>
  <si>
    <t>Sample 96</t>
  </si>
  <si>
    <t>E22</t>
  </si>
  <si>
    <t>Sample 118</t>
  </si>
  <si>
    <t>E23</t>
  </si>
  <si>
    <t>Sample 119</t>
  </si>
  <si>
    <t>E24</t>
  </si>
  <si>
    <t>Sample 120</t>
  </si>
  <si>
    <t>F22</t>
  </si>
  <si>
    <t>Sample 142</t>
  </si>
  <si>
    <t>F23</t>
  </si>
  <si>
    <t>Sample 143</t>
  </si>
  <si>
    <t>F24</t>
  </si>
  <si>
    <t>Sample 144</t>
  </si>
  <si>
    <t>G22</t>
  </si>
  <si>
    <t>G23</t>
  </si>
  <si>
    <t>G24</t>
  </si>
  <si>
    <t>H22</t>
  </si>
  <si>
    <t>H23</t>
  </si>
  <si>
    <t>H24</t>
  </si>
  <si>
    <t>B4</t>
  </si>
  <si>
    <t>Sample 28</t>
  </si>
  <si>
    <t>B5</t>
  </si>
  <si>
    <t>Sample 29</t>
  </si>
  <si>
    <t>B6</t>
  </si>
  <si>
    <t>Sample 30</t>
  </si>
  <si>
    <t>B7</t>
  </si>
  <si>
    <t>Sample 31</t>
  </si>
  <si>
    <t>B8</t>
  </si>
  <si>
    <t>Sample 32</t>
  </si>
  <si>
    <t>B9</t>
  </si>
  <si>
    <t>Sample 33</t>
  </si>
  <si>
    <t>B10</t>
  </si>
  <si>
    <t>Sample 34</t>
  </si>
  <si>
    <t>B11</t>
  </si>
  <si>
    <t>Sample 35</t>
  </si>
  <si>
    <t>B12</t>
  </si>
  <si>
    <t>Sample 36</t>
  </si>
  <si>
    <t>C4</t>
  </si>
  <si>
    <t>Sample 52</t>
  </si>
  <si>
    <t>C5</t>
  </si>
  <si>
    <t>Sample 53</t>
  </si>
  <si>
    <t>C6</t>
  </si>
  <si>
    <t>Sample 54</t>
  </si>
  <si>
    <t>C7</t>
  </si>
  <si>
    <t>Sample 55</t>
  </si>
  <si>
    <t>C8</t>
  </si>
  <si>
    <t>Sample 56</t>
  </si>
  <si>
    <t>C9</t>
  </si>
  <si>
    <t>Sample 57</t>
  </si>
  <si>
    <t>C10</t>
  </si>
  <si>
    <t>Sample 58</t>
  </si>
  <si>
    <t>C11</t>
  </si>
  <si>
    <t>Sample 59</t>
  </si>
  <si>
    <t>C12</t>
  </si>
  <si>
    <t>Sample 60</t>
  </si>
  <si>
    <t>D4</t>
  </si>
  <si>
    <t>Sample 76</t>
  </si>
  <si>
    <t>D5</t>
  </si>
  <si>
    <t>Sample 77</t>
  </si>
  <si>
    <t>D6</t>
  </si>
  <si>
    <t>Sample 78</t>
  </si>
  <si>
    <t>D7</t>
  </si>
  <si>
    <t>Sample 79</t>
  </si>
  <si>
    <t>D8</t>
  </si>
  <si>
    <t>Sample 80</t>
  </si>
  <si>
    <t>D9</t>
  </si>
  <si>
    <t>Sample 81</t>
  </si>
  <si>
    <t>D10</t>
  </si>
  <si>
    <t>Sample 82</t>
  </si>
  <si>
    <t>D11</t>
  </si>
  <si>
    <t>Sample 83</t>
  </si>
  <si>
    <t>D12</t>
  </si>
  <si>
    <t>Sample 84</t>
  </si>
  <si>
    <t>E4</t>
  </si>
  <si>
    <t>Sample 100</t>
  </si>
  <si>
    <t>E5</t>
  </si>
  <si>
    <t>Sample 101</t>
  </si>
  <si>
    <t>E6</t>
  </si>
  <si>
    <t>Sample 102</t>
  </si>
  <si>
    <t>E7</t>
  </si>
  <si>
    <t>Sample 103</t>
  </si>
  <si>
    <t>E8</t>
  </si>
  <si>
    <t>Sample 104</t>
  </si>
  <si>
    <t>E9</t>
  </si>
  <si>
    <t>Sample 105</t>
  </si>
  <si>
    <t>E10</t>
  </si>
  <si>
    <t>Sample 106</t>
  </si>
  <si>
    <t>E11</t>
  </si>
  <si>
    <t>Sample 107</t>
  </si>
  <si>
    <t>E12</t>
  </si>
  <si>
    <t>Sample 108</t>
  </si>
  <si>
    <t>F4</t>
  </si>
  <si>
    <t>Sample 124</t>
  </si>
  <si>
    <t>F5</t>
  </si>
  <si>
    <t>Sample 125</t>
  </si>
  <si>
    <t>F6</t>
  </si>
  <si>
    <t>Sample 126</t>
  </si>
  <si>
    <t>F7</t>
  </si>
  <si>
    <t>Sample 127</t>
  </si>
  <si>
    <t>F8</t>
  </si>
  <si>
    <t>Sample 128</t>
  </si>
  <si>
    <t>F9</t>
  </si>
  <si>
    <t>Sample 129</t>
  </si>
  <si>
    <t>F10</t>
  </si>
  <si>
    <t>Sample 130</t>
  </si>
  <si>
    <t>F11</t>
  </si>
  <si>
    <t>Sample 131</t>
  </si>
  <si>
    <t>F12</t>
  </si>
  <si>
    <t>Sample 132</t>
  </si>
  <si>
    <t>Sample 145</t>
  </si>
  <si>
    <t>Sample 146</t>
  </si>
  <si>
    <t>Sample 147</t>
  </si>
  <si>
    <t>G4</t>
  </si>
  <si>
    <t>Sample 148</t>
  </si>
  <si>
    <t>G5</t>
  </si>
  <si>
    <t>Sample 149</t>
  </si>
  <si>
    <t>G6</t>
  </si>
  <si>
    <t>Sample 150</t>
  </si>
  <si>
    <t>G7</t>
  </si>
  <si>
    <t>Sample 151</t>
  </si>
  <si>
    <t>G8</t>
  </si>
  <si>
    <t>Sample 152</t>
  </si>
  <si>
    <t>G9</t>
  </si>
  <si>
    <t>Sample 153</t>
  </si>
  <si>
    <t>G10</t>
  </si>
  <si>
    <t>Sample 154</t>
  </si>
  <si>
    <t>G11</t>
  </si>
  <si>
    <t>Sample 155</t>
  </si>
  <si>
    <t>G12</t>
  </si>
  <si>
    <t>Sample 156</t>
  </si>
  <si>
    <t>Sample 169</t>
  </si>
  <si>
    <t>Sample 170</t>
  </si>
  <si>
    <t>Sample 171</t>
  </si>
  <si>
    <t>H4</t>
  </si>
  <si>
    <t>Sample 172</t>
  </si>
  <si>
    <t>H5</t>
  </si>
  <si>
    <t>Sample 173</t>
  </si>
  <si>
    <t>H6</t>
  </si>
  <si>
    <t>Sample 174</t>
  </si>
  <si>
    <t>H7</t>
  </si>
  <si>
    <t>Sample 175</t>
  </si>
  <si>
    <t>H8</t>
  </si>
  <si>
    <t>Sample 176</t>
  </si>
  <si>
    <t>H9</t>
  </si>
  <si>
    <t>Sample 177</t>
  </si>
  <si>
    <t>H10</t>
  </si>
  <si>
    <t>Sample 178</t>
  </si>
  <si>
    <t>H11</t>
  </si>
  <si>
    <t>Sample 179</t>
  </si>
  <si>
    <t>H12</t>
  </si>
  <si>
    <t>Sample 180</t>
  </si>
  <si>
    <t>Sample 193</t>
  </si>
  <si>
    <t>Sample 194</t>
  </si>
  <si>
    <t>Sample 195</t>
  </si>
  <si>
    <t>I4</t>
  </si>
  <si>
    <t>Sample 196</t>
  </si>
  <si>
    <t>I5</t>
  </si>
  <si>
    <t>Sample 197</t>
  </si>
  <si>
    <t>I6</t>
  </si>
  <si>
    <t>Sample 198</t>
  </si>
  <si>
    <t>I7</t>
  </si>
  <si>
    <t>Sample 199</t>
  </si>
  <si>
    <t>I8</t>
  </si>
  <si>
    <t>Sample 200</t>
  </si>
  <si>
    <t>I9</t>
  </si>
  <si>
    <t>Sample 201</t>
  </si>
  <si>
    <t>Sample 217</t>
  </si>
  <si>
    <t>Sample 218</t>
  </si>
  <si>
    <t>Sample 219</t>
  </si>
  <si>
    <t>J4</t>
  </si>
  <si>
    <t>Sample 220</t>
  </si>
  <si>
    <t>J5</t>
  </si>
  <si>
    <t>Sample 221</t>
  </si>
  <si>
    <t>J6</t>
  </si>
  <si>
    <t>Sample 222</t>
  </si>
  <si>
    <t>J7</t>
  </si>
  <si>
    <t>Sample 223</t>
  </si>
  <si>
    <t>J8</t>
  </si>
  <si>
    <t>Sample 224</t>
  </si>
  <si>
    <t>J9</t>
  </si>
  <si>
    <t>Sample 225</t>
  </si>
  <si>
    <t>Sample 241</t>
  </si>
  <si>
    <t>Sample 242</t>
  </si>
  <si>
    <t>Sample 243</t>
  </si>
  <si>
    <t>K4</t>
  </si>
  <si>
    <t>Sample 244</t>
  </si>
  <si>
    <t>K5</t>
  </si>
  <si>
    <t>Sample 245</t>
  </si>
  <si>
    <t>K6</t>
  </si>
  <si>
    <t>Sample 246</t>
  </si>
  <si>
    <t>K7</t>
  </si>
  <si>
    <t>Sample 247</t>
  </si>
  <si>
    <t>K8</t>
  </si>
  <si>
    <t>Sample 248</t>
  </si>
  <si>
    <t>K9</t>
  </si>
  <si>
    <t>Sample 249</t>
  </si>
  <si>
    <t>Sample 265</t>
  </si>
  <si>
    <t>Sample 266</t>
  </si>
  <si>
    <t>Sample 267</t>
  </si>
  <si>
    <t>L4</t>
  </si>
  <si>
    <t>Sample 268</t>
  </si>
  <si>
    <t>L5</t>
  </si>
  <si>
    <t>Sample 269</t>
  </si>
  <si>
    <t>L6</t>
  </si>
  <si>
    <t>Sample 270</t>
  </si>
  <si>
    <t>L7</t>
  </si>
  <si>
    <t>Sample 271</t>
  </si>
  <si>
    <t>L8</t>
  </si>
  <si>
    <t>Sample 272</t>
  </si>
  <si>
    <t>L9</t>
  </si>
  <si>
    <t>Sample 273</t>
  </si>
  <si>
    <t>Sample 289</t>
  </si>
  <si>
    <t>Sample 290</t>
  </si>
  <si>
    <t>Sample 291</t>
  </si>
  <si>
    <t>M4</t>
  </si>
  <si>
    <t>Sample 292</t>
  </si>
  <si>
    <t>M5</t>
  </si>
  <si>
    <t>Sample 293</t>
  </si>
  <si>
    <t>M6</t>
  </si>
  <si>
    <t>Sample 294</t>
  </si>
  <si>
    <t>M7</t>
  </si>
  <si>
    <t>Sample 295</t>
  </si>
  <si>
    <t>M8</t>
  </si>
  <si>
    <t>Sample 296</t>
  </si>
  <si>
    <t>M9</t>
  </si>
  <si>
    <t>Sample 297</t>
  </si>
  <si>
    <t>Sample 313</t>
  </si>
  <si>
    <t>Sample 314</t>
  </si>
  <si>
    <t>Sample 315</t>
  </si>
  <si>
    <t>N4</t>
  </si>
  <si>
    <t>Sample 316</t>
  </si>
  <si>
    <t>N5</t>
  </si>
  <si>
    <t>Sample 317</t>
  </si>
  <si>
    <t>N6</t>
  </si>
  <si>
    <t>Sample 318</t>
  </si>
  <si>
    <t>N7</t>
  </si>
  <si>
    <t>Sample 319</t>
  </si>
  <si>
    <t>N8</t>
  </si>
  <si>
    <t>Sample 320</t>
  </si>
  <si>
    <t>N9</t>
  </si>
  <si>
    <t>Sample 321</t>
  </si>
  <si>
    <t>Sample 337</t>
  </si>
  <si>
    <t>Sample 338</t>
  </si>
  <si>
    <t>Sample 339</t>
  </si>
  <si>
    <t>O7</t>
  </si>
  <si>
    <t>Sample 343</t>
  </si>
  <si>
    <t>O8</t>
  </si>
  <si>
    <t>Sample 344</t>
  </si>
  <si>
    <t>O9</t>
  </si>
  <si>
    <t>Sample 345</t>
  </si>
  <si>
    <t>B13</t>
  </si>
  <si>
    <t>Sample 37</t>
  </si>
  <si>
    <t>B14</t>
  </si>
  <si>
    <t>Sample 38</t>
  </si>
  <si>
    <t>B15</t>
  </si>
  <si>
    <t>Sample 39</t>
  </si>
  <si>
    <t>C13</t>
  </si>
  <si>
    <t>Sample 61</t>
  </si>
  <si>
    <t>C14</t>
  </si>
  <si>
    <t>Sample 62</t>
  </si>
  <si>
    <t>C15</t>
  </si>
  <si>
    <t>Sample 63</t>
  </si>
  <si>
    <t>D13</t>
  </si>
  <si>
    <t>Sample 85</t>
  </si>
  <si>
    <t>D14</t>
  </si>
  <si>
    <t>Sample 86</t>
  </si>
  <si>
    <t>D15</t>
  </si>
  <si>
    <t>Sample 87</t>
  </si>
  <si>
    <t>E13</t>
  </si>
  <si>
    <t>Sample 109</t>
  </si>
  <si>
    <t>E14</t>
  </si>
  <si>
    <t>Sample 110</t>
  </si>
  <si>
    <t>E15</t>
  </si>
  <si>
    <t>Sample 111</t>
  </si>
  <si>
    <t>F13</t>
  </si>
  <si>
    <t>Sample 133</t>
  </si>
  <si>
    <t>F14</t>
  </si>
  <si>
    <t>Sample 134</t>
  </si>
  <si>
    <t>F15</t>
  </si>
  <si>
    <t>Sample 135</t>
  </si>
  <si>
    <t>G13</t>
  </si>
  <si>
    <t>Sample 157</t>
  </si>
  <si>
    <t>G14</t>
  </si>
  <si>
    <t>Sample 158</t>
  </si>
  <si>
    <t>G15</t>
  </si>
  <si>
    <t>Sample 159</t>
  </si>
  <si>
    <t>H13</t>
  </si>
  <si>
    <t>Sample 181</t>
  </si>
  <si>
    <t>H14</t>
  </si>
  <si>
    <t>Sample 182</t>
  </si>
  <si>
    <t>H15</t>
  </si>
  <si>
    <t>Sample 183</t>
  </si>
  <si>
    <t>I13</t>
  </si>
  <si>
    <t>Sample 205</t>
  </si>
  <si>
    <t>I14</t>
  </si>
  <si>
    <t>Sample 206</t>
  </si>
  <si>
    <t>I15</t>
  </si>
  <si>
    <t>Sample 207</t>
  </si>
  <si>
    <t>J13</t>
  </si>
  <si>
    <t>Sample 229</t>
  </si>
  <si>
    <t>J14</t>
  </si>
  <si>
    <t>Sample 230</t>
  </si>
  <si>
    <t>J15</t>
  </si>
  <si>
    <t>Sample 231</t>
  </si>
  <si>
    <t>K13</t>
  </si>
  <si>
    <t>Sample 253</t>
  </si>
  <si>
    <t>K14</t>
  </si>
  <si>
    <t>Sample 254</t>
  </si>
  <si>
    <t>K15</t>
  </si>
  <si>
    <t>Sample 255</t>
  </si>
  <si>
    <t>L13</t>
  </si>
  <si>
    <t>Sample 277</t>
  </si>
  <si>
    <t>L14</t>
  </si>
  <si>
    <t>Sample 278</t>
  </si>
  <si>
    <t>L15</t>
  </si>
  <si>
    <t>Sample 279</t>
  </si>
  <si>
    <t>M13</t>
  </si>
  <si>
    <t>Sample 301</t>
  </si>
  <si>
    <t>M14</t>
  </si>
  <si>
    <t>Sample 302</t>
  </si>
  <si>
    <t>M15</t>
  </si>
  <si>
    <t>Sample 303</t>
  </si>
  <si>
    <t>N13</t>
  </si>
  <si>
    <t>Sample 325</t>
  </si>
  <si>
    <t>N14</t>
  </si>
  <si>
    <t>Sample 326</t>
  </si>
  <si>
    <t>N15</t>
  </si>
  <si>
    <t>Sample 327</t>
  </si>
  <si>
    <t>O13</t>
  </si>
  <si>
    <t>Sample 349</t>
  </si>
  <si>
    <t>O14</t>
  </si>
  <si>
    <t>Sample 350</t>
  </si>
  <si>
    <t>O15</t>
  </si>
  <si>
    <t>Sample 351</t>
  </si>
  <si>
    <t>B16</t>
  </si>
  <si>
    <t>Sample 40</t>
  </si>
  <si>
    <t>B17</t>
  </si>
  <si>
    <t>Sample 41</t>
  </si>
  <si>
    <t>B18</t>
  </si>
  <si>
    <t>Sample 42</t>
  </si>
  <si>
    <t>C16</t>
  </si>
  <si>
    <t>Sample 64</t>
  </si>
  <si>
    <t>C17</t>
  </si>
  <si>
    <t>Sample 65</t>
  </si>
  <si>
    <t>C18</t>
  </si>
  <si>
    <t>Sample 66</t>
  </si>
  <si>
    <t>D16</t>
  </si>
  <si>
    <t>Sample 88</t>
  </si>
  <si>
    <t>D17</t>
  </si>
  <si>
    <t>Sample 89</t>
  </si>
  <si>
    <t>D18</t>
  </si>
  <si>
    <t>Sample 90</t>
  </si>
  <si>
    <t>E16</t>
  </si>
  <si>
    <t>Sample 112</t>
  </si>
  <si>
    <t>E17</t>
  </si>
  <si>
    <t>Sample 113</t>
  </si>
  <si>
    <t>E18</t>
  </si>
  <si>
    <t>Sample 114</t>
  </si>
  <si>
    <t>F16</t>
  </si>
  <si>
    <t>Sample 136</t>
  </si>
  <si>
    <t>F17</t>
  </si>
  <si>
    <t>Sample 137</t>
  </si>
  <si>
    <t>F18</t>
  </si>
  <si>
    <t>Sample 138</t>
  </si>
  <si>
    <t>G16</t>
  </si>
  <si>
    <t>Sample 160</t>
  </si>
  <si>
    <t>G17</t>
  </si>
  <si>
    <t>Sample 161</t>
  </si>
  <si>
    <t>G18</t>
  </si>
  <si>
    <t>Sample 162</t>
  </si>
  <si>
    <t>H16</t>
  </si>
  <si>
    <t>Sample 184</t>
  </si>
  <si>
    <t>H17</t>
  </si>
  <si>
    <t>Sample 185</t>
  </si>
  <si>
    <t>H18</t>
  </si>
  <si>
    <t>Sample 186</t>
  </si>
  <si>
    <t>I16</t>
  </si>
  <si>
    <t>Sample 208</t>
  </si>
  <si>
    <t>I17</t>
  </si>
  <si>
    <t>Sample 209</t>
  </si>
  <si>
    <t>I18</t>
  </si>
  <si>
    <t>Sample 210</t>
  </si>
  <si>
    <t>J16</t>
  </si>
  <si>
    <t>Sample 232</t>
  </si>
  <si>
    <t>J17</t>
  </si>
  <si>
    <t>Sample 233</t>
  </si>
  <si>
    <t>J18</t>
  </si>
  <si>
    <t>Sample 234</t>
  </si>
  <si>
    <t>K16</t>
  </si>
  <si>
    <t>Sample 256</t>
  </si>
  <si>
    <t>K17</t>
  </si>
  <si>
    <t>Sample 257</t>
  </si>
  <si>
    <t>K18</t>
  </si>
  <si>
    <t>Sample 258</t>
  </si>
  <si>
    <t>L16</t>
  </si>
  <si>
    <t>Sample 280</t>
  </si>
  <si>
    <t>L17</t>
  </si>
  <si>
    <t>Sample 281</t>
  </si>
  <si>
    <t>L18</t>
  </si>
  <si>
    <t>Sample 282</t>
  </si>
  <si>
    <t>M16</t>
  </si>
  <si>
    <t>Sample 304</t>
  </si>
  <si>
    <t>M17</t>
  </si>
  <si>
    <t>Sample 305</t>
  </si>
  <si>
    <t>M18</t>
  </si>
  <si>
    <t>Sample 306</t>
  </si>
  <si>
    <t>N16</t>
  </si>
  <si>
    <t>Sample 328</t>
  </si>
  <si>
    <t>N17</t>
  </si>
  <si>
    <t>Sample 329</t>
  </si>
  <si>
    <t>N18</t>
  </si>
  <si>
    <t>Sample 330</t>
  </si>
  <si>
    <t>Sample 163</t>
  </si>
  <si>
    <t>Sample 164</t>
  </si>
  <si>
    <t>Sample 165</t>
  </si>
  <si>
    <t>Sample 187</t>
  </si>
  <si>
    <t>Sample 188</t>
  </si>
  <si>
    <t>Sample 189</t>
  </si>
  <si>
    <t>Sample 211</t>
  </si>
  <si>
    <t>Sample 212</t>
  </si>
  <si>
    <t>Sample 213</t>
  </si>
  <si>
    <t>Sample 235</t>
  </si>
  <si>
    <t>Sample 236</t>
  </si>
  <si>
    <t>Sample 237</t>
  </si>
  <si>
    <t>Sample 259</t>
  </si>
  <si>
    <t>Sample 260</t>
  </si>
  <si>
    <t>Sample 261</t>
  </si>
  <si>
    <t>Sample 283</t>
  </si>
  <si>
    <t>Sample 284</t>
  </si>
  <si>
    <t>Sample 285</t>
  </si>
  <si>
    <t>Sample 307</t>
  </si>
  <si>
    <t>Sample 308</t>
  </si>
  <si>
    <t>Sample 309</t>
  </si>
  <si>
    <t>Sample 331</t>
  </si>
  <si>
    <t>Sample 332</t>
  </si>
  <si>
    <t>Sample 333</t>
  </si>
  <si>
    <t>Sample 355</t>
  </si>
  <si>
    <t>Sample 356</t>
  </si>
  <si>
    <t>Sample 357</t>
  </si>
  <si>
    <t>Sample 166</t>
  </si>
  <si>
    <t>Sample 167</t>
  </si>
  <si>
    <t>Sample 168</t>
  </si>
  <si>
    <t>Sample 190</t>
  </si>
  <si>
    <t>Sample 191</t>
  </si>
  <si>
    <t>Sample 192</t>
  </si>
  <si>
    <t>NIX Var1</t>
  </si>
  <si>
    <t>FKBP8 Iso2</t>
  </si>
  <si>
    <t>?, &gt; - Detector Call uncertain, Late Cp call (last five cycles) has higher uncertainty</t>
  </si>
  <si>
    <t>Standard 1</t>
  </si>
  <si>
    <t>Standard 2</t>
  </si>
  <si>
    <t>Standard 3</t>
  </si>
  <si>
    <t>Standard 4</t>
  </si>
  <si>
    <t>Standard 5</t>
  </si>
  <si>
    <t>Standard 6</t>
  </si>
  <si>
    <t>Standard 7</t>
  </si>
  <si>
    <t>Standard 8</t>
  </si>
  <si>
    <t>Standard 9</t>
  </si>
  <si>
    <t>Standard 10</t>
  </si>
  <si>
    <t>Standard 11</t>
  </si>
  <si>
    <t>Standard 12</t>
  </si>
  <si>
    <t>Standard 13</t>
  </si>
  <si>
    <t>Standard 14</t>
  </si>
  <si>
    <t>Standard 15</t>
  </si>
  <si>
    <t>ARIH1</t>
  </si>
  <si>
    <t>FunDC1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</si>
</sst>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2"/>
      <color indexed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115"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Fill="1" applyBorder="1"/>
    <xf numFmtId="0" fontId="0" fillId="0" borderId="0" xfId="0" applyAlignment="1">
      <alignment vertical="center"/>
    </xf>
    <xf numFmtId="0" fontId="2" fillId="0" borderId="0" xfId="0" applyFont="1" applyFill="1" applyBorder="1"/>
    <xf numFmtId="0" fontId="1" fillId="0" borderId="3" xfId="0" applyFont="1" applyBorder="1"/>
    <xf numFmtId="49" fontId="0" fillId="0" borderId="0" xfId="0" applyNumberFormat="1"/>
    <xf numFmtId="2" fontId="0" fillId="0" borderId="0" xfId="0" applyNumberFormat="1"/>
    <xf numFmtId="1" fontId="0" fillId="0" borderId="0" xfId="0" applyNumberFormat="1"/>
    <xf numFmtId="1" fontId="0" fillId="0" borderId="0" xfId="0" applyNumberFormat="1" applyFill="1" applyBorder="1"/>
    <xf numFmtId="49" fontId="1" fillId="0" borderId="0" xfId="0" applyNumberFormat="1" applyFont="1"/>
    <xf numFmtId="49" fontId="1" fillId="0" borderId="0" xfId="0" applyNumberFormat="1" applyFont="1" applyFill="1" applyBorder="1"/>
    <xf numFmtId="1" fontId="1" fillId="0" borderId="0" xfId="0" applyNumberFormat="1" applyFont="1"/>
    <xf numFmtId="2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0" fontId="1" fillId="0" borderId="0" xfId="0" applyFont="1" applyBorder="1" applyAlignment="1">
      <alignment vertical="center"/>
    </xf>
    <xf numFmtId="2" fontId="0" fillId="0" borderId="0" xfId="0" applyNumberFormat="1" applyAlignment="1">
      <alignment horizontal="left"/>
    </xf>
    <xf numFmtId="0" fontId="1" fillId="0" borderId="0" xfId="0" applyFont="1" applyBorder="1" applyAlignment="1">
      <alignment horizontal="right"/>
    </xf>
    <xf numFmtId="49" fontId="0" fillId="2" borderId="8" xfId="0" applyNumberFormat="1" applyFill="1" applyBorder="1" applyAlignment="1"/>
    <xf numFmtId="20" fontId="0" fillId="2" borderId="9" xfId="0" applyNumberFormat="1" applyFill="1" applyBorder="1"/>
    <xf numFmtId="0" fontId="0" fillId="2" borderId="9" xfId="0" applyFill="1" applyBorder="1"/>
    <xf numFmtId="0" fontId="0" fillId="2" borderId="8" xfId="0" applyFill="1" applyBorder="1"/>
    <xf numFmtId="0" fontId="3" fillId="2" borderId="9" xfId="0" applyFont="1" applyFill="1" applyBorder="1"/>
    <xf numFmtId="0" fontId="0" fillId="2" borderId="11" xfId="0" applyFill="1" applyBorder="1"/>
    <xf numFmtId="49" fontId="0" fillId="0" borderId="0" xfId="0" applyNumberFormat="1" applyFill="1" applyBorder="1" applyAlignment="1"/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12" xfId="0" applyBorder="1"/>
    <xf numFmtId="0" fontId="0" fillId="0" borderId="13" xfId="0" applyBorder="1"/>
    <xf numFmtId="0" fontId="1" fillId="0" borderId="1" xfId="0" applyFont="1" applyBorder="1"/>
    <xf numFmtId="0" fontId="1" fillId="0" borderId="5" xfId="0" applyFont="1" applyBorder="1"/>
    <xf numFmtId="2" fontId="0" fillId="0" borderId="0" xfId="0" applyNumberFormat="1" applyBorder="1" applyAlignment="1">
      <alignment horizontal="center"/>
    </xf>
    <xf numFmtId="49" fontId="0" fillId="2" borderId="14" xfId="0" applyNumberFormat="1" applyFill="1" applyBorder="1" applyAlignment="1"/>
    <xf numFmtId="0" fontId="0" fillId="2" borderId="16" xfId="0" applyFill="1" applyBorder="1"/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2" fontId="0" fillId="0" borderId="0" xfId="0" applyNumberFormat="1" applyFill="1" applyBorder="1" applyAlignment="1">
      <alignment horizontal="left"/>
    </xf>
    <xf numFmtId="49" fontId="0" fillId="0" borderId="0" xfId="0" applyNumberFormat="1" applyAlignment="1">
      <alignment horizontal="left"/>
    </xf>
    <xf numFmtId="14" fontId="0" fillId="0" borderId="0" xfId="0" applyNumberFormat="1"/>
    <xf numFmtId="164" fontId="0" fillId="0" borderId="0" xfId="0" applyNumberFormat="1"/>
    <xf numFmtId="0" fontId="0" fillId="0" borderId="0" xfId="0" applyNumberFormat="1"/>
    <xf numFmtId="0" fontId="0" fillId="0" borderId="0" xfId="0" applyFill="1"/>
    <xf numFmtId="0" fontId="0" fillId="0" borderId="6" xfId="0" applyFill="1" applyBorder="1" applyAlignment="1"/>
    <xf numFmtId="0" fontId="0" fillId="0" borderId="8" xfId="0" applyFill="1" applyBorder="1"/>
    <xf numFmtId="0" fontId="0" fillId="0" borderId="10" xfId="0" applyFill="1" applyBorder="1"/>
    <xf numFmtId="49" fontId="0" fillId="0" borderId="19" xfId="0" applyNumberFormat="1" applyFill="1" applyBorder="1" applyAlignment="1"/>
    <xf numFmtId="49" fontId="0" fillId="0" borderId="9" xfId="0" applyNumberFormat="1" applyFill="1" applyBorder="1" applyAlignment="1"/>
    <xf numFmtId="49" fontId="0" fillId="2" borderId="15" xfId="0" applyNumberFormat="1" applyFill="1" applyBorder="1" applyAlignment="1"/>
    <xf numFmtId="49" fontId="0" fillId="2" borderId="2" xfId="0" applyNumberFormat="1" applyFill="1" applyBorder="1" applyAlignment="1"/>
    <xf numFmtId="49" fontId="0" fillId="2" borderId="17" xfId="0" applyNumberFormat="1" applyFill="1" applyBorder="1" applyAlignment="1"/>
    <xf numFmtId="49" fontId="0" fillId="2" borderId="0" xfId="0" applyNumberFormat="1" applyFill="1" applyBorder="1" applyAlignment="1"/>
    <xf numFmtId="49" fontId="0" fillId="2" borderId="18" xfId="0" applyNumberFormat="1" applyFill="1" applyBorder="1" applyAlignment="1"/>
    <xf numFmtId="49" fontId="0" fillId="9" borderId="15" xfId="0" applyNumberFormat="1" applyFill="1" applyBorder="1" applyAlignment="1">
      <alignment horizontal="center"/>
    </xf>
    <xf numFmtId="49" fontId="0" fillId="9" borderId="2" xfId="0" applyNumberFormat="1" applyFill="1" applyBorder="1" applyAlignment="1">
      <alignment horizontal="center"/>
    </xf>
    <xf numFmtId="49" fontId="0" fillId="9" borderId="17" xfId="0" applyNumberFormat="1" applyFill="1" applyBorder="1" applyAlignment="1">
      <alignment horizontal="center"/>
    </xf>
    <xf numFmtId="49" fontId="0" fillId="7" borderId="15" xfId="0" applyNumberFormat="1" applyFill="1" applyBorder="1" applyAlignment="1">
      <alignment horizontal="center"/>
    </xf>
    <xf numFmtId="49" fontId="0" fillId="7" borderId="2" xfId="0" applyNumberFormat="1" applyFill="1" applyBorder="1" applyAlignment="1">
      <alignment horizontal="center"/>
    </xf>
    <xf numFmtId="49" fontId="0" fillId="7" borderId="17" xfId="0" applyNumberFormat="1" applyFill="1" applyBorder="1" applyAlignment="1">
      <alignment horizontal="center"/>
    </xf>
    <xf numFmtId="49" fontId="0" fillId="6" borderId="15" xfId="0" applyNumberFormat="1" applyFill="1" applyBorder="1" applyAlignment="1">
      <alignment horizontal="center"/>
    </xf>
    <xf numFmtId="49" fontId="0" fillId="6" borderId="2" xfId="0" applyNumberFormat="1" applyFill="1" applyBorder="1" applyAlignment="1">
      <alignment horizontal="center"/>
    </xf>
    <xf numFmtId="49" fontId="0" fillId="6" borderId="17" xfId="0" applyNumberFormat="1" applyFill="1" applyBorder="1" applyAlignment="1">
      <alignment horizontal="center"/>
    </xf>
    <xf numFmtId="49" fontId="0" fillId="8" borderId="15" xfId="0" applyNumberFormat="1" applyFill="1" applyBorder="1" applyAlignment="1">
      <alignment horizontal="center"/>
    </xf>
    <xf numFmtId="49" fontId="0" fillId="8" borderId="2" xfId="0" applyNumberFormat="1" applyFill="1" applyBorder="1" applyAlignment="1">
      <alignment horizontal="center"/>
    </xf>
    <xf numFmtId="49" fontId="0" fillId="8" borderId="17" xfId="0" applyNumberFormat="1" applyFill="1" applyBorder="1" applyAlignment="1">
      <alignment horizontal="center"/>
    </xf>
    <xf numFmtId="49" fontId="0" fillId="4" borderId="15" xfId="0" applyNumberFormat="1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49" fontId="0" fillId="4" borderId="17" xfId="0" applyNumberFormat="1" applyFill="1" applyBorder="1" applyAlignment="1">
      <alignment horizontal="center"/>
    </xf>
    <xf numFmtId="49" fontId="0" fillId="5" borderId="15" xfId="0" applyNumberFormat="1" applyFill="1" applyBorder="1" applyAlignment="1">
      <alignment horizontal="center"/>
    </xf>
    <xf numFmtId="49" fontId="0" fillId="5" borderId="2" xfId="0" applyNumberFormat="1" applyFill="1" applyBorder="1" applyAlignment="1">
      <alignment horizontal="center"/>
    </xf>
    <xf numFmtId="49" fontId="0" fillId="5" borderId="17" xfId="0" applyNumberForma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49" fontId="0" fillId="3" borderId="15" xfId="0" applyNumberFormat="1" applyFill="1" applyBorder="1" applyAlignment="1">
      <alignment horizontal="center"/>
    </xf>
    <xf numFmtId="49" fontId="0" fillId="3" borderId="2" xfId="0" applyNumberFormat="1" applyFill="1" applyBorder="1" applyAlignment="1">
      <alignment horizontal="center"/>
    </xf>
    <xf numFmtId="49" fontId="0" fillId="3" borderId="17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1" fontId="0" fillId="0" borderId="0" xfId="0" applyNumberFormat="1" applyBorder="1"/>
    <xf numFmtId="0" fontId="0" fillId="0" borderId="6" xfId="0" applyFont="1" applyBorder="1"/>
    <xf numFmtId="0" fontId="0" fillId="0" borderId="0" xfId="0" applyFont="1" applyBorder="1"/>
    <xf numFmtId="11" fontId="0" fillId="0" borderId="0" xfId="0" applyNumberFormat="1" applyFont="1" applyBorder="1"/>
    <xf numFmtId="0" fontId="1" fillId="0" borderId="7" xfId="0" applyFont="1" applyBorder="1"/>
    <xf numFmtId="11" fontId="0" fillId="0" borderId="12" xfId="0" applyNumberFormat="1" applyBorder="1"/>
    <xf numFmtId="0" fontId="0" fillId="0" borderId="6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11" fontId="0" fillId="0" borderId="0" xfId="0" applyNumberFormat="1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 wrapText="1"/>
    </xf>
    <xf numFmtId="11" fontId="0" fillId="0" borderId="0" xfId="0" applyNumberFormat="1" applyFont="1" applyBorder="1" applyAlignment="1">
      <alignment horizontal="right" vertical="center" wrapText="1"/>
    </xf>
    <xf numFmtId="11" fontId="0" fillId="0" borderId="0" xfId="0" applyNumberFormat="1"/>
    <xf numFmtId="0" fontId="0" fillId="0" borderId="7" xfId="0" applyFont="1" applyBorder="1"/>
    <xf numFmtId="0" fontId="1" fillId="0" borderId="0" xfId="0" applyFont="1" applyFill="1"/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0" fontId="1" fillId="0" borderId="12" xfId="0" applyFont="1" applyBorder="1"/>
    <xf numFmtId="0" fontId="0" fillId="0" borderId="0" xfId="0" applyFont="1" applyFill="1"/>
    <xf numFmtId="0" fontId="0" fillId="0" borderId="4" xfId="0" applyFont="1" applyBorder="1"/>
    <xf numFmtId="0" fontId="0" fillId="0" borderId="12" xfId="0" applyFont="1" applyBorder="1"/>
    <xf numFmtId="11" fontId="0" fillId="0" borderId="12" xfId="0" applyNumberFormat="1" applyFont="1" applyBorder="1"/>
    <xf numFmtId="0" fontId="0" fillId="0" borderId="13" xfId="0" applyFont="1" applyBorder="1"/>
    <xf numFmtId="0" fontId="0" fillId="0" borderId="4" xfId="0" applyFont="1" applyFill="1" applyBorder="1"/>
    <xf numFmtId="0" fontId="0" fillId="0" borderId="6" xfId="0" applyFont="1" applyFill="1" applyBorder="1"/>
    <xf numFmtId="49" fontId="0" fillId="0" borderId="15" xfId="0" applyNumberFormat="1" applyFill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49" fontId="0" fillId="0" borderId="17" xfId="0" applyNumberFormat="1" applyFill="1" applyBorder="1" applyAlignment="1">
      <alignment horizontal="center"/>
    </xf>
  </cellXfs>
  <cellStyles count="3">
    <cellStyle name="Excel Built-in Normal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FFFF"/>
      <color rgb="FFFF8585"/>
      <color rgb="FFFF3399"/>
      <color rgb="FFFF0066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482600</xdr:colOff>
      <xdr:row>85</xdr:row>
      <xdr:rowOff>50800</xdr:rowOff>
    </xdr:from>
    <xdr:to>
      <xdr:col>26</xdr:col>
      <xdr:colOff>431800</xdr:colOff>
      <xdr:row>124</xdr:row>
      <xdr:rowOff>173681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27000" y="16243300"/>
          <a:ext cx="7721600" cy="75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110"/>
  <sheetViews>
    <sheetView tabSelected="1" topLeftCell="B1" zoomScale="85" zoomScaleNormal="85" workbookViewId="0">
      <selection activeCell="S72" sqref="S72"/>
    </sheetView>
  </sheetViews>
  <sheetFormatPr defaultColWidth="9.1796875" defaultRowHeight="14.5" x14ac:dyDescent="0.35"/>
  <cols>
    <col min="1" max="1" width="13.1796875" customWidth="1"/>
    <col min="2" max="2" width="12" bestFit="1" customWidth="1"/>
    <col min="3" max="3" width="22.26953125" customWidth="1"/>
    <col min="6" max="6" width="13" bestFit="1" customWidth="1"/>
    <col min="7" max="7" width="22.1796875" customWidth="1"/>
    <col min="8" max="8" width="12.81640625" customWidth="1"/>
    <col min="10" max="10" width="16" customWidth="1"/>
  </cols>
  <sheetData>
    <row r="1" spans="1:28" x14ac:dyDescent="0.35">
      <c r="B1" s="42">
        <v>43671</v>
      </c>
      <c r="C1" t="s">
        <v>40</v>
      </c>
    </row>
    <row r="2" spans="1:28" x14ac:dyDescent="0.35">
      <c r="A2" s="42"/>
    </row>
    <row r="3" spans="1:28" x14ac:dyDescent="0.35">
      <c r="B3" t="s">
        <v>46</v>
      </c>
    </row>
    <row r="4" spans="1:28" x14ac:dyDescent="0.35">
      <c r="B4" t="s">
        <v>23</v>
      </c>
    </row>
    <row r="5" spans="1:28" x14ac:dyDescent="0.35">
      <c r="B5" t="s">
        <v>91</v>
      </c>
    </row>
    <row r="6" spans="1:28" x14ac:dyDescent="0.35">
      <c r="B6" t="s">
        <v>26</v>
      </c>
    </row>
    <row r="7" spans="1:28" s="45" customFormat="1" x14ac:dyDescent="0.35">
      <c r="B7" s="45" t="s">
        <v>38</v>
      </c>
      <c r="D7" s="46"/>
      <c r="E7" s="74" t="s">
        <v>134</v>
      </c>
      <c r="F7" s="75"/>
      <c r="G7" s="75"/>
      <c r="H7" s="75"/>
      <c r="I7" s="75"/>
      <c r="J7" s="75"/>
      <c r="K7" s="75"/>
      <c r="L7" s="75"/>
      <c r="M7" s="75"/>
      <c r="N7" s="75"/>
      <c r="O7" s="75"/>
      <c r="P7" s="76"/>
      <c r="Q7" s="74" t="s">
        <v>35</v>
      </c>
      <c r="R7" s="75"/>
      <c r="S7" s="75"/>
      <c r="T7" s="75"/>
      <c r="U7" s="75"/>
      <c r="V7" s="75"/>
      <c r="W7" s="75"/>
      <c r="X7" s="75"/>
      <c r="Y7" s="75"/>
      <c r="Z7" s="75"/>
      <c r="AA7" s="75"/>
      <c r="AB7" s="76"/>
    </row>
    <row r="8" spans="1:28" ht="15" thickBot="1" x14ac:dyDescent="0.4">
      <c r="B8" s="1"/>
      <c r="D8" s="2"/>
      <c r="E8" s="17">
        <v>1</v>
      </c>
      <c r="F8" s="17">
        <v>2</v>
      </c>
      <c r="G8" s="17">
        <v>3</v>
      </c>
      <c r="H8" s="17">
        <v>4</v>
      </c>
      <c r="I8" s="17">
        <v>5</v>
      </c>
      <c r="J8" s="17">
        <v>6</v>
      </c>
      <c r="K8" s="17">
        <v>7</v>
      </c>
      <c r="L8" s="17">
        <v>8</v>
      </c>
      <c r="M8" s="17">
        <v>9</v>
      </c>
      <c r="N8" s="17">
        <v>10</v>
      </c>
      <c r="O8" s="17">
        <v>11</v>
      </c>
      <c r="P8" s="17">
        <v>12</v>
      </c>
      <c r="Q8" s="17">
        <v>13</v>
      </c>
      <c r="R8" s="17">
        <v>14</v>
      </c>
      <c r="S8" s="17">
        <v>15</v>
      </c>
      <c r="T8" s="17">
        <v>16</v>
      </c>
      <c r="U8" s="17">
        <v>17</v>
      </c>
      <c r="V8" s="17">
        <v>18</v>
      </c>
      <c r="W8" s="17">
        <v>19</v>
      </c>
      <c r="X8" s="17">
        <v>20</v>
      </c>
      <c r="Y8" s="17">
        <v>21</v>
      </c>
      <c r="Z8" s="17">
        <v>22</v>
      </c>
      <c r="AA8" s="17">
        <v>23</v>
      </c>
      <c r="AB8" s="16">
        <v>24</v>
      </c>
    </row>
    <row r="9" spans="1:28" x14ac:dyDescent="0.35">
      <c r="B9" s="1" t="s">
        <v>90</v>
      </c>
      <c r="C9" s="16"/>
      <c r="D9" s="20" t="s">
        <v>7</v>
      </c>
      <c r="E9" s="36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4"/>
      <c r="T9" s="24"/>
      <c r="U9" s="24"/>
      <c r="V9" s="24"/>
      <c r="W9" s="24"/>
      <c r="X9" s="24"/>
      <c r="Y9" s="24"/>
      <c r="Z9" s="47"/>
      <c r="AA9" s="47"/>
      <c r="AB9" s="48"/>
    </row>
    <row r="10" spans="1:28" x14ac:dyDescent="0.35">
      <c r="A10">
        <v>1</v>
      </c>
      <c r="B10" s="45" t="s">
        <v>41</v>
      </c>
      <c r="C10" s="16"/>
      <c r="D10" s="20" t="s">
        <v>8</v>
      </c>
      <c r="E10" s="77" t="s">
        <v>32</v>
      </c>
      <c r="F10" s="78"/>
      <c r="G10" s="79"/>
      <c r="H10" s="56" t="s">
        <v>100</v>
      </c>
      <c r="I10" s="57"/>
      <c r="J10" s="58"/>
      <c r="K10" s="56" t="s">
        <v>113</v>
      </c>
      <c r="L10" s="57"/>
      <c r="M10" s="58"/>
      <c r="N10" s="56" t="s">
        <v>127</v>
      </c>
      <c r="O10" s="57"/>
      <c r="P10" s="58"/>
      <c r="Q10" s="77" t="s">
        <v>32</v>
      </c>
      <c r="R10" s="78"/>
      <c r="S10" s="79"/>
      <c r="T10" s="56" t="s">
        <v>100</v>
      </c>
      <c r="U10" s="57"/>
      <c r="V10" s="58"/>
      <c r="W10" s="56" t="s">
        <v>113</v>
      </c>
      <c r="X10" s="57"/>
      <c r="Y10" s="58"/>
      <c r="Z10" s="56" t="s">
        <v>127</v>
      </c>
      <c r="AA10" s="57"/>
      <c r="AB10" s="58"/>
    </row>
    <row r="11" spans="1:28" x14ac:dyDescent="0.35">
      <c r="A11">
        <v>2</v>
      </c>
      <c r="B11" s="45" t="s">
        <v>42</v>
      </c>
      <c r="C11" s="16"/>
      <c r="D11" s="20" t="s">
        <v>9</v>
      </c>
      <c r="E11" s="68" t="s">
        <v>33</v>
      </c>
      <c r="F11" s="69"/>
      <c r="G11" s="70"/>
      <c r="H11" s="56" t="s">
        <v>101</v>
      </c>
      <c r="I11" s="57"/>
      <c r="J11" s="58"/>
      <c r="K11" s="56" t="s">
        <v>114</v>
      </c>
      <c r="L11" s="57"/>
      <c r="M11" s="58"/>
      <c r="N11" s="56" t="s">
        <v>128</v>
      </c>
      <c r="O11" s="57"/>
      <c r="P11" s="58"/>
      <c r="Q11" s="68" t="s">
        <v>33</v>
      </c>
      <c r="R11" s="69"/>
      <c r="S11" s="70"/>
      <c r="T11" s="56" t="s">
        <v>101</v>
      </c>
      <c r="U11" s="57"/>
      <c r="V11" s="58"/>
      <c r="W11" s="56" t="s">
        <v>114</v>
      </c>
      <c r="X11" s="57"/>
      <c r="Y11" s="58"/>
      <c r="Z11" s="56" t="s">
        <v>128</v>
      </c>
      <c r="AA11" s="57"/>
      <c r="AB11" s="58"/>
    </row>
    <row r="12" spans="1:28" x14ac:dyDescent="0.35">
      <c r="A12">
        <v>3</v>
      </c>
      <c r="B12" s="45" t="s">
        <v>43</v>
      </c>
      <c r="C12" s="16"/>
      <c r="D12" s="20" t="s">
        <v>10</v>
      </c>
      <c r="E12" s="71" t="s">
        <v>39</v>
      </c>
      <c r="F12" s="72"/>
      <c r="G12" s="73"/>
      <c r="H12" s="56" t="s">
        <v>102</v>
      </c>
      <c r="I12" s="57"/>
      <c r="J12" s="58"/>
      <c r="K12" s="56" t="s">
        <v>115</v>
      </c>
      <c r="L12" s="57"/>
      <c r="M12" s="58"/>
      <c r="N12" s="56" t="s">
        <v>129</v>
      </c>
      <c r="O12" s="57"/>
      <c r="P12" s="58"/>
      <c r="Q12" s="71" t="s">
        <v>39</v>
      </c>
      <c r="R12" s="72"/>
      <c r="S12" s="73"/>
      <c r="T12" s="56" t="s">
        <v>102</v>
      </c>
      <c r="U12" s="57"/>
      <c r="V12" s="58"/>
      <c r="W12" s="56" t="s">
        <v>115</v>
      </c>
      <c r="X12" s="57"/>
      <c r="Y12" s="58"/>
      <c r="Z12" s="56" t="s">
        <v>129</v>
      </c>
      <c r="AA12" s="57"/>
      <c r="AB12" s="58"/>
    </row>
    <row r="13" spans="1:28" x14ac:dyDescent="0.35">
      <c r="A13">
        <v>4</v>
      </c>
      <c r="B13" s="45" t="s">
        <v>44</v>
      </c>
      <c r="C13" s="16"/>
      <c r="D13" s="20" t="s">
        <v>11</v>
      </c>
      <c r="E13" s="62" t="s">
        <v>36</v>
      </c>
      <c r="F13" s="63"/>
      <c r="G13" s="64"/>
      <c r="H13" s="56" t="s">
        <v>103</v>
      </c>
      <c r="I13" s="57"/>
      <c r="J13" s="58"/>
      <c r="K13" s="56" t="s">
        <v>116</v>
      </c>
      <c r="L13" s="57"/>
      <c r="M13" s="58"/>
      <c r="N13" s="56" t="s">
        <v>130</v>
      </c>
      <c r="O13" s="57"/>
      <c r="P13" s="58"/>
      <c r="Q13" s="62" t="s">
        <v>36</v>
      </c>
      <c r="R13" s="63"/>
      <c r="S13" s="64"/>
      <c r="T13" s="56" t="s">
        <v>103</v>
      </c>
      <c r="U13" s="57"/>
      <c r="V13" s="58"/>
      <c r="W13" s="56" t="s">
        <v>116</v>
      </c>
      <c r="X13" s="57"/>
      <c r="Y13" s="58"/>
      <c r="Z13" s="56" t="s">
        <v>130</v>
      </c>
      <c r="AA13" s="57"/>
      <c r="AB13" s="58"/>
    </row>
    <row r="14" spans="1:28" x14ac:dyDescent="0.35">
      <c r="A14">
        <v>5</v>
      </c>
      <c r="B14" s="45" t="s">
        <v>45</v>
      </c>
      <c r="C14" s="16"/>
      <c r="D14" s="20" t="s">
        <v>12</v>
      </c>
      <c r="E14" s="65" t="s">
        <v>34</v>
      </c>
      <c r="F14" s="66"/>
      <c r="G14" s="67"/>
      <c r="H14" s="56" t="s">
        <v>104</v>
      </c>
      <c r="I14" s="57"/>
      <c r="J14" s="58"/>
      <c r="K14" s="56" t="s">
        <v>117</v>
      </c>
      <c r="L14" s="57"/>
      <c r="M14" s="58"/>
      <c r="N14" s="56" t="s">
        <v>131</v>
      </c>
      <c r="O14" s="57"/>
      <c r="P14" s="58"/>
      <c r="Q14" s="65" t="s">
        <v>34</v>
      </c>
      <c r="R14" s="66"/>
      <c r="S14" s="67"/>
      <c r="T14" s="56" t="s">
        <v>104</v>
      </c>
      <c r="U14" s="57"/>
      <c r="V14" s="58"/>
      <c r="W14" s="56" t="s">
        <v>117</v>
      </c>
      <c r="X14" s="57"/>
      <c r="Y14" s="58"/>
      <c r="Z14" s="56" t="s">
        <v>131</v>
      </c>
      <c r="AA14" s="57"/>
      <c r="AB14" s="58"/>
    </row>
    <row r="15" spans="1:28" x14ac:dyDescent="0.35">
      <c r="B15" s="18"/>
      <c r="C15" s="16"/>
      <c r="D15" s="20" t="s">
        <v>13</v>
      </c>
      <c r="E15" s="59" t="s">
        <v>27</v>
      </c>
      <c r="F15" s="60"/>
      <c r="G15" s="61"/>
      <c r="H15" s="56" t="s">
        <v>105</v>
      </c>
      <c r="I15" s="57"/>
      <c r="J15" s="58"/>
      <c r="K15" s="56" t="s">
        <v>118</v>
      </c>
      <c r="L15" s="57"/>
      <c r="M15" s="58"/>
      <c r="N15" s="56" t="s">
        <v>132</v>
      </c>
      <c r="O15" s="57"/>
      <c r="P15" s="58"/>
      <c r="Q15" s="59" t="s">
        <v>27</v>
      </c>
      <c r="R15" s="60"/>
      <c r="S15" s="61"/>
      <c r="T15" s="56" t="s">
        <v>105</v>
      </c>
      <c r="U15" s="57"/>
      <c r="V15" s="58"/>
      <c r="W15" s="56" t="s">
        <v>118</v>
      </c>
      <c r="X15" s="57"/>
      <c r="Y15" s="58"/>
      <c r="Z15" s="56" t="s">
        <v>132</v>
      </c>
      <c r="AA15" s="57"/>
      <c r="AB15" s="58"/>
    </row>
    <row r="16" spans="1:28" x14ac:dyDescent="0.35">
      <c r="B16" s="1" t="s">
        <v>89</v>
      </c>
      <c r="C16" s="16"/>
      <c r="D16" s="20" t="s">
        <v>14</v>
      </c>
      <c r="E16" s="56" t="s">
        <v>92</v>
      </c>
      <c r="F16" s="57"/>
      <c r="G16" s="58"/>
      <c r="H16" s="56" t="s">
        <v>106</v>
      </c>
      <c r="I16" s="57"/>
      <c r="J16" s="58"/>
      <c r="K16" s="56" t="s">
        <v>119</v>
      </c>
      <c r="L16" s="57"/>
      <c r="M16" s="58"/>
      <c r="N16" s="56" t="s">
        <v>133</v>
      </c>
      <c r="O16" s="57"/>
      <c r="P16" s="58"/>
      <c r="Q16" s="56" t="s">
        <v>92</v>
      </c>
      <c r="R16" s="57"/>
      <c r="S16" s="58"/>
      <c r="T16" s="56" t="s">
        <v>106</v>
      </c>
      <c r="U16" s="57"/>
      <c r="V16" s="58"/>
      <c r="W16" s="56" t="s">
        <v>119</v>
      </c>
      <c r="X16" s="57"/>
      <c r="Y16" s="58"/>
      <c r="Z16" s="56" t="s">
        <v>133</v>
      </c>
      <c r="AA16" s="57"/>
      <c r="AB16" s="58"/>
    </row>
    <row r="17" spans="1:28" x14ac:dyDescent="0.35">
      <c r="A17">
        <v>1</v>
      </c>
      <c r="B17" t="s">
        <v>47</v>
      </c>
      <c r="C17" s="16"/>
      <c r="D17" s="20" t="s">
        <v>15</v>
      </c>
      <c r="E17" s="56" t="s">
        <v>93</v>
      </c>
      <c r="F17" s="57"/>
      <c r="G17" s="58"/>
      <c r="H17" s="56" t="s">
        <v>107</v>
      </c>
      <c r="I17" s="57"/>
      <c r="J17" s="58"/>
      <c r="K17" s="56" t="s">
        <v>120</v>
      </c>
      <c r="L17" s="57"/>
      <c r="M17" s="58"/>
      <c r="N17" s="51"/>
      <c r="O17" s="52"/>
      <c r="P17" s="53"/>
      <c r="Q17" s="56" t="s">
        <v>93</v>
      </c>
      <c r="R17" s="57"/>
      <c r="S17" s="58"/>
      <c r="T17" s="56" t="s">
        <v>107</v>
      </c>
      <c r="U17" s="57"/>
      <c r="V17" s="58"/>
      <c r="W17" s="56" t="s">
        <v>120</v>
      </c>
      <c r="X17" s="57"/>
      <c r="Y17" s="58"/>
      <c r="Z17" s="51"/>
      <c r="AA17" s="52"/>
      <c r="AB17" s="53"/>
    </row>
    <row r="18" spans="1:28" x14ac:dyDescent="0.35">
      <c r="A18">
        <v>2</v>
      </c>
      <c r="B18" t="s">
        <v>48</v>
      </c>
      <c r="C18" s="16"/>
      <c r="D18" s="20" t="s">
        <v>16</v>
      </c>
      <c r="E18" s="56" t="s">
        <v>94</v>
      </c>
      <c r="F18" s="57"/>
      <c r="G18" s="58"/>
      <c r="H18" s="56" t="s">
        <v>108</v>
      </c>
      <c r="I18" s="57"/>
      <c r="J18" s="58"/>
      <c r="K18" s="56" t="s">
        <v>121</v>
      </c>
      <c r="L18" s="57"/>
      <c r="M18" s="58"/>
      <c r="N18" s="51"/>
      <c r="O18" s="52"/>
      <c r="P18" s="53"/>
      <c r="Q18" s="56" t="s">
        <v>94</v>
      </c>
      <c r="R18" s="57"/>
      <c r="S18" s="58"/>
      <c r="T18" s="56" t="s">
        <v>108</v>
      </c>
      <c r="U18" s="57"/>
      <c r="V18" s="58"/>
      <c r="W18" s="56" t="s">
        <v>121</v>
      </c>
      <c r="X18" s="57"/>
      <c r="Y18" s="58"/>
      <c r="Z18" s="51"/>
      <c r="AA18" s="52"/>
      <c r="AB18" s="53"/>
    </row>
    <row r="19" spans="1:28" x14ac:dyDescent="0.35">
      <c r="A19">
        <v>3</v>
      </c>
      <c r="B19" t="s">
        <v>49</v>
      </c>
      <c r="C19" s="16"/>
      <c r="D19" s="20" t="s">
        <v>17</v>
      </c>
      <c r="E19" s="56" t="s">
        <v>95</v>
      </c>
      <c r="F19" s="57"/>
      <c r="G19" s="58"/>
      <c r="H19" s="56" t="s">
        <v>109</v>
      </c>
      <c r="I19" s="57"/>
      <c r="J19" s="58"/>
      <c r="K19" s="56" t="s">
        <v>122</v>
      </c>
      <c r="L19" s="57"/>
      <c r="M19" s="58"/>
      <c r="N19" s="51"/>
      <c r="O19" s="52"/>
      <c r="P19" s="53"/>
      <c r="Q19" s="56" t="s">
        <v>95</v>
      </c>
      <c r="R19" s="57"/>
      <c r="S19" s="58"/>
      <c r="T19" s="56" t="s">
        <v>109</v>
      </c>
      <c r="U19" s="57"/>
      <c r="V19" s="58"/>
      <c r="W19" s="56" t="s">
        <v>122</v>
      </c>
      <c r="X19" s="57"/>
      <c r="Y19" s="58"/>
      <c r="Z19" s="51"/>
      <c r="AA19" s="52"/>
      <c r="AB19" s="53"/>
    </row>
    <row r="20" spans="1:28" x14ac:dyDescent="0.35">
      <c r="A20">
        <v>4</v>
      </c>
      <c r="B20" t="s">
        <v>50</v>
      </c>
      <c r="C20" s="16"/>
      <c r="D20" s="20" t="s">
        <v>18</v>
      </c>
      <c r="E20" s="56" t="s">
        <v>96</v>
      </c>
      <c r="F20" s="57"/>
      <c r="G20" s="58"/>
      <c r="H20" s="56" t="s">
        <v>110</v>
      </c>
      <c r="I20" s="57"/>
      <c r="J20" s="58"/>
      <c r="K20" s="56" t="s">
        <v>123</v>
      </c>
      <c r="L20" s="57"/>
      <c r="M20" s="58"/>
      <c r="N20" s="51"/>
      <c r="O20" s="52"/>
      <c r="P20" s="53"/>
      <c r="Q20" s="56" t="s">
        <v>96</v>
      </c>
      <c r="R20" s="57"/>
      <c r="S20" s="58"/>
      <c r="T20" s="56" t="s">
        <v>110</v>
      </c>
      <c r="U20" s="57"/>
      <c r="V20" s="58"/>
      <c r="W20" s="56" t="s">
        <v>123</v>
      </c>
      <c r="X20" s="57"/>
      <c r="Y20" s="58"/>
      <c r="Z20" s="51"/>
      <c r="AA20" s="52"/>
      <c r="AB20" s="53"/>
    </row>
    <row r="21" spans="1:28" x14ac:dyDescent="0.35">
      <c r="A21">
        <v>5</v>
      </c>
      <c r="B21" t="s">
        <v>51</v>
      </c>
      <c r="C21" s="16"/>
      <c r="D21" s="20" t="s">
        <v>19</v>
      </c>
      <c r="E21" s="56" t="s">
        <v>97</v>
      </c>
      <c r="F21" s="57"/>
      <c r="G21" s="58"/>
      <c r="H21" s="56" t="s">
        <v>111</v>
      </c>
      <c r="I21" s="57"/>
      <c r="J21" s="58"/>
      <c r="K21" s="56" t="s">
        <v>124</v>
      </c>
      <c r="L21" s="57"/>
      <c r="M21" s="58"/>
      <c r="N21" s="51"/>
      <c r="O21" s="52"/>
      <c r="P21" s="53"/>
      <c r="Q21" s="56" t="s">
        <v>97</v>
      </c>
      <c r="R21" s="57"/>
      <c r="S21" s="58"/>
      <c r="T21" s="56" t="s">
        <v>111</v>
      </c>
      <c r="U21" s="57"/>
      <c r="V21" s="58"/>
      <c r="W21" s="56" t="s">
        <v>124</v>
      </c>
      <c r="X21" s="57"/>
      <c r="Y21" s="58"/>
      <c r="Z21" s="51"/>
      <c r="AA21" s="52"/>
      <c r="AB21" s="53"/>
    </row>
    <row r="22" spans="1:28" x14ac:dyDescent="0.35">
      <c r="A22">
        <v>6</v>
      </c>
      <c r="B22" t="s">
        <v>52</v>
      </c>
      <c r="C22" s="16"/>
      <c r="D22" s="20" t="s">
        <v>20</v>
      </c>
      <c r="E22" s="56" t="s">
        <v>98</v>
      </c>
      <c r="F22" s="57"/>
      <c r="G22" s="58"/>
      <c r="H22" s="56" t="s">
        <v>112</v>
      </c>
      <c r="I22" s="57"/>
      <c r="J22" s="58"/>
      <c r="K22" s="56" t="s">
        <v>125</v>
      </c>
      <c r="L22" s="57"/>
      <c r="M22" s="58"/>
      <c r="N22" s="51"/>
      <c r="O22" s="52"/>
      <c r="P22" s="53"/>
      <c r="Q22" s="56" t="s">
        <v>98</v>
      </c>
      <c r="R22" s="57"/>
      <c r="S22" s="58"/>
      <c r="T22" s="56" t="s">
        <v>112</v>
      </c>
      <c r="U22" s="57"/>
      <c r="V22" s="58"/>
      <c r="W22" s="56" t="s">
        <v>125</v>
      </c>
      <c r="X22" s="57"/>
      <c r="Y22" s="58"/>
      <c r="Z22" s="51"/>
      <c r="AA22" s="52"/>
      <c r="AB22" s="53"/>
    </row>
    <row r="23" spans="1:28" x14ac:dyDescent="0.35">
      <c r="A23">
        <v>7</v>
      </c>
      <c r="B23" t="s">
        <v>53</v>
      </c>
      <c r="C23" s="5"/>
      <c r="D23" s="20" t="s">
        <v>21</v>
      </c>
      <c r="E23" s="56" t="s">
        <v>99</v>
      </c>
      <c r="F23" s="57"/>
      <c r="G23" s="58"/>
      <c r="H23" s="112"/>
      <c r="I23" s="113"/>
      <c r="J23" s="114"/>
      <c r="K23" s="56" t="s">
        <v>126</v>
      </c>
      <c r="L23" s="57"/>
      <c r="M23" s="58"/>
      <c r="N23" s="51"/>
      <c r="O23" s="52"/>
      <c r="P23" s="53"/>
      <c r="Q23" s="56" t="s">
        <v>99</v>
      </c>
      <c r="R23" s="57"/>
      <c r="S23" s="58"/>
      <c r="T23" s="112"/>
      <c r="U23" s="113"/>
      <c r="V23" s="114"/>
      <c r="W23" s="56" t="s">
        <v>126</v>
      </c>
      <c r="X23" s="57"/>
      <c r="Y23" s="58"/>
      <c r="Z23" s="51"/>
      <c r="AA23" s="52"/>
      <c r="AB23" s="53"/>
    </row>
    <row r="24" spans="1:28" ht="15" thickBot="1" x14ac:dyDescent="0.4">
      <c r="A24">
        <v>8</v>
      </c>
      <c r="B24" t="s">
        <v>54</v>
      </c>
      <c r="C24" s="3"/>
      <c r="D24" s="20" t="s">
        <v>22</v>
      </c>
      <c r="E24" s="37"/>
      <c r="F24" s="22"/>
      <c r="G24" s="23"/>
      <c r="H24" s="23"/>
      <c r="I24" s="22"/>
      <c r="J24" s="23"/>
      <c r="K24" s="23"/>
      <c r="L24" s="23"/>
      <c r="M24" s="23"/>
      <c r="N24" s="23"/>
      <c r="O24" s="23"/>
      <c r="P24" s="23"/>
      <c r="Q24" s="49"/>
      <c r="R24" s="50"/>
      <c r="S24" s="50"/>
      <c r="T24" s="25"/>
      <c r="U24" s="25"/>
      <c r="V24" s="23"/>
      <c r="W24" s="23"/>
      <c r="X24" s="23"/>
      <c r="Y24" s="23"/>
      <c r="Z24" s="23"/>
      <c r="AA24" s="23"/>
      <c r="AB24" s="26"/>
    </row>
    <row r="25" spans="1:28" x14ac:dyDescent="0.35">
      <c r="A25">
        <v>9</v>
      </c>
      <c r="B25" t="s">
        <v>55</v>
      </c>
    </row>
    <row r="26" spans="1:28" x14ac:dyDescent="0.35">
      <c r="A26">
        <v>10</v>
      </c>
      <c r="B26" t="s">
        <v>56</v>
      </c>
      <c r="C26" s="18"/>
      <c r="D26" s="46"/>
      <c r="E26" s="74" t="s">
        <v>135</v>
      </c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6"/>
      <c r="Q26" s="74" t="s">
        <v>136</v>
      </c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6"/>
    </row>
    <row r="27" spans="1:28" ht="15" thickBot="1" x14ac:dyDescent="0.4">
      <c r="A27">
        <v>11</v>
      </c>
      <c r="B27" t="s">
        <v>57</v>
      </c>
      <c r="D27" s="2"/>
      <c r="E27" s="17">
        <v>1</v>
      </c>
      <c r="F27" s="17">
        <v>2</v>
      </c>
      <c r="G27" s="17">
        <v>3</v>
      </c>
      <c r="H27" s="17">
        <v>4</v>
      </c>
      <c r="I27" s="17">
        <v>5</v>
      </c>
      <c r="J27" s="17">
        <v>6</v>
      </c>
      <c r="K27" s="17">
        <v>7</v>
      </c>
      <c r="L27" s="17">
        <v>8</v>
      </c>
      <c r="M27" s="17">
        <v>9</v>
      </c>
      <c r="N27" s="17">
        <v>10</v>
      </c>
      <c r="O27" s="17">
        <v>11</v>
      </c>
      <c r="P27" s="17">
        <v>12</v>
      </c>
      <c r="Q27" s="17">
        <v>13</v>
      </c>
      <c r="R27" s="17">
        <v>14</v>
      </c>
      <c r="S27" s="17">
        <v>15</v>
      </c>
      <c r="T27" s="17">
        <v>16</v>
      </c>
      <c r="U27" s="17">
        <v>17</v>
      </c>
      <c r="V27" s="17">
        <v>18</v>
      </c>
      <c r="W27" s="17">
        <v>19</v>
      </c>
      <c r="X27" s="17">
        <v>20</v>
      </c>
      <c r="Y27" s="17">
        <v>21</v>
      </c>
      <c r="Z27" s="17">
        <v>22</v>
      </c>
      <c r="AA27" s="17">
        <v>23</v>
      </c>
      <c r="AB27" s="16">
        <v>24</v>
      </c>
    </row>
    <row r="28" spans="1:28" x14ac:dyDescent="0.35">
      <c r="A28">
        <v>12</v>
      </c>
      <c r="B28" t="s">
        <v>58</v>
      </c>
      <c r="D28" s="20" t="s">
        <v>7</v>
      </c>
      <c r="E28" s="36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4"/>
      <c r="T28" s="24"/>
      <c r="U28" s="24"/>
      <c r="V28" s="24"/>
      <c r="W28" s="24"/>
      <c r="X28" s="24"/>
      <c r="Y28" s="24"/>
      <c r="Z28" s="47"/>
      <c r="AA28" s="47"/>
      <c r="AB28" s="48"/>
    </row>
    <row r="29" spans="1:28" x14ac:dyDescent="0.35">
      <c r="A29">
        <v>13</v>
      </c>
      <c r="B29" t="s">
        <v>59</v>
      </c>
      <c r="D29" s="20" t="s">
        <v>8</v>
      </c>
      <c r="E29" s="77" t="s">
        <v>32</v>
      </c>
      <c r="F29" s="78"/>
      <c r="G29" s="79"/>
      <c r="H29" s="56" t="s">
        <v>100</v>
      </c>
      <c r="I29" s="57"/>
      <c r="J29" s="58"/>
      <c r="K29" s="56" t="s">
        <v>113</v>
      </c>
      <c r="L29" s="57"/>
      <c r="M29" s="58"/>
      <c r="N29" s="56" t="s">
        <v>127</v>
      </c>
      <c r="O29" s="57"/>
      <c r="P29" s="58"/>
      <c r="Q29" s="77" t="s">
        <v>32</v>
      </c>
      <c r="R29" s="78"/>
      <c r="S29" s="79"/>
      <c r="T29" s="56" t="s">
        <v>100</v>
      </c>
      <c r="U29" s="57"/>
      <c r="V29" s="58"/>
      <c r="W29" s="56" t="s">
        <v>113</v>
      </c>
      <c r="X29" s="57"/>
      <c r="Y29" s="58"/>
      <c r="Z29" s="56" t="s">
        <v>127</v>
      </c>
      <c r="AA29" s="57"/>
      <c r="AB29" s="58"/>
    </row>
    <row r="30" spans="1:28" x14ac:dyDescent="0.35">
      <c r="A30">
        <v>14</v>
      </c>
      <c r="B30" t="s">
        <v>60</v>
      </c>
      <c r="D30" s="20" t="s">
        <v>9</v>
      </c>
      <c r="E30" s="68" t="s">
        <v>33</v>
      </c>
      <c r="F30" s="69"/>
      <c r="G30" s="70"/>
      <c r="H30" s="56" t="s">
        <v>101</v>
      </c>
      <c r="I30" s="57"/>
      <c r="J30" s="58"/>
      <c r="K30" s="56" t="s">
        <v>114</v>
      </c>
      <c r="L30" s="57"/>
      <c r="M30" s="58"/>
      <c r="N30" s="56" t="s">
        <v>128</v>
      </c>
      <c r="O30" s="57"/>
      <c r="P30" s="58"/>
      <c r="Q30" s="68" t="s">
        <v>33</v>
      </c>
      <c r="R30" s="69"/>
      <c r="S30" s="70"/>
      <c r="T30" s="56" t="s">
        <v>101</v>
      </c>
      <c r="U30" s="57"/>
      <c r="V30" s="58"/>
      <c r="W30" s="56" t="s">
        <v>114</v>
      </c>
      <c r="X30" s="57"/>
      <c r="Y30" s="58"/>
      <c r="Z30" s="56" t="s">
        <v>128</v>
      </c>
      <c r="AA30" s="57"/>
      <c r="AB30" s="58"/>
    </row>
    <row r="31" spans="1:28" x14ac:dyDescent="0.35">
      <c r="A31">
        <v>15</v>
      </c>
      <c r="B31" t="s">
        <v>61</v>
      </c>
      <c r="D31" s="20" t="s">
        <v>10</v>
      </c>
      <c r="E31" s="71" t="s">
        <v>39</v>
      </c>
      <c r="F31" s="72"/>
      <c r="G31" s="73"/>
      <c r="H31" s="56" t="s">
        <v>102</v>
      </c>
      <c r="I31" s="57"/>
      <c r="J31" s="58"/>
      <c r="K31" s="56" t="s">
        <v>115</v>
      </c>
      <c r="L31" s="57"/>
      <c r="M31" s="58"/>
      <c r="N31" s="56" t="s">
        <v>129</v>
      </c>
      <c r="O31" s="57"/>
      <c r="P31" s="58"/>
      <c r="Q31" s="71" t="s">
        <v>39</v>
      </c>
      <c r="R31" s="72"/>
      <c r="S31" s="73"/>
      <c r="T31" s="56" t="s">
        <v>102</v>
      </c>
      <c r="U31" s="57"/>
      <c r="V31" s="58"/>
      <c r="W31" s="56" t="s">
        <v>115</v>
      </c>
      <c r="X31" s="57"/>
      <c r="Y31" s="58"/>
      <c r="Z31" s="56" t="s">
        <v>129</v>
      </c>
      <c r="AA31" s="57"/>
      <c r="AB31" s="58"/>
    </row>
    <row r="32" spans="1:28" x14ac:dyDescent="0.35">
      <c r="A32">
        <v>16</v>
      </c>
      <c r="B32" t="s">
        <v>62</v>
      </c>
      <c r="D32" s="20" t="s">
        <v>11</v>
      </c>
      <c r="E32" s="62" t="s">
        <v>36</v>
      </c>
      <c r="F32" s="63"/>
      <c r="G32" s="64"/>
      <c r="H32" s="56" t="s">
        <v>103</v>
      </c>
      <c r="I32" s="57"/>
      <c r="J32" s="58"/>
      <c r="K32" s="56" t="s">
        <v>116</v>
      </c>
      <c r="L32" s="57"/>
      <c r="M32" s="58"/>
      <c r="N32" s="56" t="s">
        <v>130</v>
      </c>
      <c r="O32" s="57"/>
      <c r="P32" s="58"/>
      <c r="Q32" s="62" t="s">
        <v>36</v>
      </c>
      <c r="R32" s="63"/>
      <c r="S32" s="64"/>
      <c r="T32" s="56" t="s">
        <v>103</v>
      </c>
      <c r="U32" s="57"/>
      <c r="V32" s="58"/>
      <c r="W32" s="56" t="s">
        <v>116</v>
      </c>
      <c r="X32" s="57"/>
      <c r="Y32" s="58"/>
      <c r="Z32" s="56" t="s">
        <v>130</v>
      </c>
      <c r="AA32" s="57"/>
      <c r="AB32" s="58"/>
    </row>
    <row r="33" spans="1:28" x14ac:dyDescent="0.35">
      <c r="A33">
        <v>17</v>
      </c>
      <c r="B33" t="s">
        <v>63</v>
      </c>
      <c r="D33" s="20" t="s">
        <v>12</v>
      </c>
      <c r="E33" s="65" t="s">
        <v>34</v>
      </c>
      <c r="F33" s="66"/>
      <c r="G33" s="67"/>
      <c r="H33" s="56" t="s">
        <v>104</v>
      </c>
      <c r="I33" s="57"/>
      <c r="J33" s="58"/>
      <c r="K33" s="56" t="s">
        <v>117</v>
      </c>
      <c r="L33" s="57"/>
      <c r="M33" s="58"/>
      <c r="N33" s="56" t="s">
        <v>131</v>
      </c>
      <c r="O33" s="57"/>
      <c r="P33" s="58"/>
      <c r="Q33" s="65" t="s">
        <v>34</v>
      </c>
      <c r="R33" s="66"/>
      <c r="S33" s="67"/>
      <c r="T33" s="56" t="s">
        <v>104</v>
      </c>
      <c r="U33" s="57"/>
      <c r="V33" s="58"/>
      <c r="W33" s="56" t="s">
        <v>117</v>
      </c>
      <c r="X33" s="57"/>
      <c r="Y33" s="58"/>
      <c r="Z33" s="56" t="s">
        <v>131</v>
      </c>
      <c r="AA33" s="57"/>
      <c r="AB33" s="58"/>
    </row>
    <row r="34" spans="1:28" x14ac:dyDescent="0.35">
      <c r="A34">
        <v>18</v>
      </c>
      <c r="B34" t="s">
        <v>64</v>
      </c>
      <c r="D34" s="20" t="s">
        <v>13</v>
      </c>
      <c r="E34" s="59" t="s">
        <v>27</v>
      </c>
      <c r="F34" s="60"/>
      <c r="G34" s="61"/>
      <c r="H34" s="56" t="s">
        <v>105</v>
      </c>
      <c r="I34" s="57"/>
      <c r="J34" s="58"/>
      <c r="K34" s="56" t="s">
        <v>118</v>
      </c>
      <c r="L34" s="57"/>
      <c r="M34" s="58"/>
      <c r="N34" s="56" t="s">
        <v>132</v>
      </c>
      <c r="O34" s="57"/>
      <c r="P34" s="58"/>
      <c r="Q34" s="59" t="s">
        <v>27</v>
      </c>
      <c r="R34" s="60"/>
      <c r="S34" s="61"/>
      <c r="T34" s="56" t="s">
        <v>105</v>
      </c>
      <c r="U34" s="57"/>
      <c r="V34" s="58"/>
      <c r="W34" s="56" t="s">
        <v>118</v>
      </c>
      <c r="X34" s="57"/>
      <c r="Y34" s="58"/>
      <c r="Z34" s="56" t="s">
        <v>132</v>
      </c>
      <c r="AA34" s="57"/>
      <c r="AB34" s="58"/>
    </row>
    <row r="35" spans="1:28" x14ac:dyDescent="0.35">
      <c r="A35">
        <v>19</v>
      </c>
      <c r="B35" t="s">
        <v>65</v>
      </c>
      <c r="D35" s="20" t="s">
        <v>14</v>
      </c>
      <c r="E35" s="56" t="s">
        <v>92</v>
      </c>
      <c r="F35" s="57"/>
      <c r="G35" s="58"/>
      <c r="H35" s="56" t="s">
        <v>106</v>
      </c>
      <c r="I35" s="57"/>
      <c r="J35" s="58"/>
      <c r="K35" s="56" t="s">
        <v>119</v>
      </c>
      <c r="L35" s="57"/>
      <c r="M35" s="58"/>
      <c r="N35" s="56" t="s">
        <v>133</v>
      </c>
      <c r="O35" s="57"/>
      <c r="P35" s="58"/>
      <c r="Q35" s="56" t="s">
        <v>92</v>
      </c>
      <c r="R35" s="57"/>
      <c r="S35" s="58"/>
      <c r="T35" s="56" t="s">
        <v>106</v>
      </c>
      <c r="U35" s="57"/>
      <c r="V35" s="58"/>
      <c r="W35" s="56" t="s">
        <v>119</v>
      </c>
      <c r="X35" s="57"/>
      <c r="Y35" s="58"/>
      <c r="Z35" s="56" t="s">
        <v>133</v>
      </c>
      <c r="AA35" s="57"/>
      <c r="AB35" s="58"/>
    </row>
    <row r="36" spans="1:28" x14ac:dyDescent="0.35">
      <c r="A36">
        <v>20</v>
      </c>
      <c r="B36" t="s">
        <v>66</v>
      </c>
      <c r="D36" s="20" t="s">
        <v>15</v>
      </c>
      <c r="E36" s="56" t="s">
        <v>93</v>
      </c>
      <c r="F36" s="57"/>
      <c r="G36" s="58"/>
      <c r="H36" s="56" t="s">
        <v>107</v>
      </c>
      <c r="I36" s="57"/>
      <c r="J36" s="58"/>
      <c r="K36" s="56" t="s">
        <v>120</v>
      </c>
      <c r="L36" s="57"/>
      <c r="M36" s="58"/>
      <c r="N36" s="51"/>
      <c r="O36" s="52"/>
      <c r="P36" s="53"/>
      <c r="Q36" s="56" t="s">
        <v>93</v>
      </c>
      <c r="R36" s="57"/>
      <c r="S36" s="58"/>
      <c r="T36" s="56" t="s">
        <v>107</v>
      </c>
      <c r="U36" s="57"/>
      <c r="V36" s="58"/>
      <c r="W36" s="56" t="s">
        <v>120</v>
      </c>
      <c r="X36" s="57"/>
      <c r="Y36" s="58"/>
      <c r="Z36" s="51"/>
      <c r="AA36" s="52"/>
      <c r="AB36" s="53"/>
    </row>
    <row r="37" spans="1:28" x14ac:dyDescent="0.35">
      <c r="A37">
        <v>21</v>
      </c>
      <c r="B37" t="s">
        <v>67</v>
      </c>
      <c r="D37" s="20" t="s">
        <v>16</v>
      </c>
      <c r="E37" s="56" t="s">
        <v>94</v>
      </c>
      <c r="F37" s="57"/>
      <c r="G37" s="58"/>
      <c r="H37" s="56" t="s">
        <v>108</v>
      </c>
      <c r="I37" s="57"/>
      <c r="J37" s="58"/>
      <c r="K37" s="56" t="s">
        <v>121</v>
      </c>
      <c r="L37" s="57"/>
      <c r="M37" s="58"/>
      <c r="N37" s="51"/>
      <c r="O37" s="52"/>
      <c r="P37" s="53"/>
      <c r="Q37" s="56" t="s">
        <v>94</v>
      </c>
      <c r="R37" s="57"/>
      <c r="S37" s="58"/>
      <c r="T37" s="56" t="s">
        <v>108</v>
      </c>
      <c r="U37" s="57"/>
      <c r="V37" s="58"/>
      <c r="W37" s="56" t="s">
        <v>121</v>
      </c>
      <c r="X37" s="57"/>
      <c r="Y37" s="58"/>
      <c r="Z37" s="51"/>
      <c r="AA37" s="52"/>
      <c r="AB37" s="53"/>
    </row>
    <row r="38" spans="1:28" x14ac:dyDescent="0.35">
      <c r="A38">
        <v>22</v>
      </c>
      <c r="B38" t="s">
        <v>68</v>
      </c>
      <c r="D38" s="20" t="s">
        <v>17</v>
      </c>
      <c r="E38" s="56" t="s">
        <v>95</v>
      </c>
      <c r="F38" s="57"/>
      <c r="G38" s="58"/>
      <c r="H38" s="56" t="s">
        <v>109</v>
      </c>
      <c r="I38" s="57"/>
      <c r="J38" s="58"/>
      <c r="K38" s="56" t="s">
        <v>122</v>
      </c>
      <c r="L38" s="57"/>
      <c r="M38" s="58"/>
      <c r="N38" s="51"/>
      <c r="O38" s="52"/>
      <c r="P38" s="53"/>
      <c r="Q38" s="56" t="s">
        <v>95</v>
      </c>
      <c r="R38" s="57"/>
      <c r="S38" s="58"/>
      <c r="T38" s="56" t="s">
        <v>109</v>
      </c>
      <c r="U38" s="57"/>
      <c r="V38" s="58"/>
      <c r="W38" s="56" t="s">
        <v>122</v>
      </c>
      <c r="X38" s="57"/>
      <c r="Y38" s="58"/>
      <c r="Z38" s="51"/>
      <c r="AA38" s="52"/>
      <c r="AB38" s="53"/>
    </row>
    <row r="39" spans="1:28" x14ac:dyDescent="0.35">
      <c r="A39">
        <v>23</v>
      </c>
      <c r="B39" t="s">
        <v>69</v>
      </c>
      <c r="D39" s="20" t="s">
        <v>18</v>
      </c>
      <c r="E39" s="56" t="s">
        <v>96</v>
      </c>
      <c r="F39" s="57"/>
      <c r="G39" s="58"/>
      <c r="H39" s="56" t="s">
        <v>110</v>
      </c>
      <c r="I39" s="57"/>
      <c r="J39" s="58"/>
      <c r="K39" s="56" t="s">
        <v>123</v>
      </c>
      <c r="L39" s="57"/>
      <c r="M39" s="58"/>
      <c r="N39" s="51"/>
      <c r="O39" s="52"/>
      <c r="P39" s="53"/>
      <c r="Q39" s="56" t="s">
        <v>96</v>
      </c>
      <c r="R39" s="57"/>
      <c r="S39" s="58"/>
      <c r="T39" s="56" t="s">
        <v>110</v>
      </c>
      <c r="U39" s="57"/>
      <c r="V39" s="58"/>
      <c r="W39" s="56" t="s">
        <v>123</v>
      </c>
      <c r="X39" s="57"/>
      <c r="Y39" s="58"/>
      <c r="Z39" s="51"/>
      <c r="AA39" s="52"/>
      <c r="AB39" s="53"/>
    </row>
    <row r="40" spans="1:28" x14ac:dyDescent="0.35">
      <c r="A40">
        <v>24</v>
      </c>
      <c r="B40" t="s">
        <v>70</v>
      </c>
      <c r="D40" s="20" t="s">
        <v>19</v>
      </c>
      <c r="E40" s="56" t="s">
        <v>97</v>
      </c>
      <c r="F40" s="57"/>
      <c r="G40" s="58"/>
      <c r="H40" s="56" t="s">
        <v>111</v>
      </c>
      <c r="I40" s="57"/>
      <c r="J40" s="58"/>
      <c r="K40" s="56" t="s">
        <v>124</v>
      </c>
      <c r="L40" s="57"/>
      <c r="M40" s="58"/>
      <c r="N40" s="51"/>
      <c r="O40" s="52"/>
      <c r="P40" s="53"/>
      <c r="Q40" s="56" t="s">
        <v>97</v>
      </c>
      <c r="R40" s="57"/>
      <c r="S40" s="58"/>
      <c r="T40" s="56" t="s">
        <v>111</v>
      </c>
      <c r="U40" s="57"/>
      <c r="V40" s="58"/>
      <c r="W40" s="56" t="s">
        <v>124</v>
      </c>
      <c r="X40" s="57"/>
      <c r="Y40" s="58"/>
      <c r="Z40" s="51"/>
      <c r="AA40" s="52"/>
      <c r="AB40" s="53"/>
    </row>
    <row r="41" spans="1:28" x14ac:dyDescent="0.35">
      <c r="A41">
        <v>25</v>
      </c>
      <c r="B41" t="s">
        <v>71</v>
      </c>
      <c r="D41" s="20" t="s">
        <v>20</v>
      </c>
      <c r="E41" s="56" t="s">
        <v>98</v>
      </c>
      <c r="F41" s="57"/>
      <c r="G41" s="58"/>
      <c r="H41" s="56" t="s">
        <v>112</v>
      </c>
      <c r="I41" s="57"/>
      <c r="J41" s="58"/>
      <c r="K41" s="56" t="s">
        <v>125</v>
      </c>
      <c r="L41" s="57"/>
      <c r="M41" s="58"/>
      <c r="N41" s="51"/>
      <c r="O41" s="52"/>
      <c r="P41" s="53"/>
      <c r="Q41" s="56" t="s">
        <v>98</v>
      </c>
      <c r="R41" s="57"/>
      <c r="S41" s="58"/>
      <c r="T41" s="56" t="s">
        <v>112</v>
      </c>
      <c r="U41" s="57"/>
      <c r="V41" s="58"/>
      <c r="W41" s="56" t="s">
        <v>125</v>
      </c>
      <c r="X41" s="57"/>
      <c r="Y41" s="58"/>
      <c r="Z41" s="51"/>
      <c r="AA41" s="52"/>
      <c r="AB41" s="53"/>
    </row>
    <row r="42" spans="1:28" x14ac:dyDescent="0.35">
      <c r="A42">
        <v>26</v>
      </c>
      <c r="B42" t="s">
        <v>72</v>
      </c>
      <c r="D42" s="20" t="s">
        <v>21</v>
      </c>
      <c r="E42" s="56" t="s">
        <v>99</v>
      </c>
      <c r="F42" s="57"/>
      <c r="G42" s="58"/>
      <c r="H42" s="112"/>
      <c r="I42" s="113"/>
      <c r="J42" s="114"/>
      <c r="K42" s="56" t="s">
        <v>126</v>
      </c>
      <c r="L42" s="57"/>
      <c r="M42" s="58"/>
      <c r="N42" s="51"/>
      <c r="O42" s="52"/>
      <c r="P42" s="53"/>
      <c r="Q42" s="56" t="s">
        <v>99</v>
      </c>
      <c r="R42" s="57"/>
      <c r="S42" s="58"/>
      <c r="T42" s="112"/>
      <c r="U42" s="113"/>
      <c r="V42" s="114"/>
      <c r="W42" s="56" t="s">
        <v>126</v>
      </c>
      <c r="X42" s="57"/>
      <c r="Y42" s="58"/>
      <c r="Z42" s="51"/>
      <c r="AA42" s="52"/>
      <c r="AB42" s="53"/>
    </row>
    <row r="43" spans="1:28" ht="15" thickBot="1" x14ac:dyDescent="0.4">
      <c r="A43">
        <v>27</v>
      </c>
      <c r="B43" t="s">
        <v>73</v>
      </c>
      <c r="D43" s="20" t="s">
        <v>22</v>
      </c>
      <c r="E43" s="37"/>
      <c r="F43" s="22"/>
      <c r="G43" s="23"/>
      <c r="H43" s="23"/>
      <c r="I43" s="22"/>
      <c r="J43" s="23"/>
      <c r="K43" s="23"/>
      <c r="L43" s="23"/>
      <c r="M43" s="23"/>
      <c r="N43" s="23"/>
      <c r="O43" s="23"/>
      <c r="P43" s="23"/>
      <c r="Q43" s="49"/>
      <c r="R43" s="50"/>
      <c r="S43" s="50"/>
      <c r="T43" s="25"/>
      <c r="U43" s="25"/>
      <c r="V43" s="23"/>
      <c r="W43" s="23"/>
      <c r="X43" s="23"/>
      <c r="Y43" s="23"/>
      <c r="Z43" s="23"/>
      <c r="AA43" s="23"/>
      <c r="AB43" s="26"/>
    </row>
    <row r="44" spans="1:28" x14ac:dyDescent="0.35">
      <c r="A44">
        <v>28</v>
      </c>
      <c r="B44" t="s">
        <v>74</v>
      </c>
    </row>
    <row r="45" spans="1:28" x14ac:dyDescent="0.35">
      <c r="A45">
        <v>29</v>
      </c>
      <c r="B45" t="s">
        <v>75</v>
      </c>
      <c r="D45" s="46"/>
      <c r="E45" s="74" t="s">
        <v>137</v>
      </c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6"/>
      <c r="Q45" s="74" t="s">
        <v>138</v>
      </c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6"/>
    </row>
    <row r="46" spans="1:28" ht="15" thickBot="1" x14ac:dyDescent="0.4">
      <c r="A46">
        <v>30</v>
      </c>
      <c r="B46" t="s">
        <v>76</v>
      </c>
      <c r="D46" s="2"/>
      <c r="E46" s="17">
        <v>1</v>
      </c>
      <c r="F46" s="17">
        <v>2</v>
      </c>
      <c r="G46" s="17">
        <v>3</v>
      </c>
      <c r="H46" s="17">
        <v>4</v>
      </c>
      <c r="I46" s="17">
        <v>5</v>
      </c>
      <c r="J46" s="17">
        <v>6</v>
      </c>
      <c r="K46" s="17">
        <v>7</v>
      </c>
      <c r="L46" s="17">
        <v>8</v>
      </c>
      <c r="M46" s="17">
        <v>9</v>
      </c>
      <c r="N46" s="17">
        <v>10</v>
      </c>
      <c r="O46" s="17">
        <v>11</v>
      </c>
      <c r="P46" s="17">
        <v>12</v>
      </c>
      <c r="Q46" s="17">
        <v>13</v>
      </c>
      <c r="R46" s="17">
        <v>14</v>
      </c>
      <c r="S46" s="17">
        <v>15</v>
      </c>
      <c r="T46" s="17">
        <v>16</v>
      </c>
      <c r="U46" s="17">
        <v>17</v>
      </c>
      <c r="V46" s="17">
        <v>18</v>
      </c>
      <c r="W46" s="17">
        <v>19</v>
      </c>
      <c r="X46" s="17">
        <v>20</v>
      </c>
      <c r="Y46" s="17">
        <v>21</v>
      </c>
      <c r="Z46" s="17">
        <v>22</v>
      </c>
      <c r="AA46" s="17">
        <v>23</v>
      </c>
      <c r="AB46" s="16">
        <v>24</v>
      </c>
    </row>
    <row r="47" spans="1:28" x14ac:dyDescent="0.35">
      <c r="A47">
        <v>31</v>
      </c>
      <c r="B47" t="s">
        <v>77</v>
      </c>
      <c r="D47" s="20" t="s">
        <v>7</v>
      </c>
      <c r="E47" s="36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4"/>
      <c r="T47" s="24"/>
      <c r="U47" s="24"/>
      <c r="V47" s="24"/>
      <c r="W47" s="24"/>
      <c r="X47" s="24"/>
      <c r="Y47" s="24"/>
      <c r="Z47" s="47"/>
      <c r="AA47" s="47"/>
      <c r="AB47" s="48"/>
    </row>
    <row r="48" spans="1:28" x14ac:dyDescent="0.35">
      <c r="A48">
        <v>32</v>
      </c>
      <c r="B48" t="s">
        <v>78</v>
      </c>
      <c r="D48" s="20" t="s">
        <v>8</v>
      </c>
      <c r="E48" s="77" t="s">
        <v>32</v>
      </c>
      <c r="F48" s="78"/>
      <c r="G48" s="79"/>
      <c r="H48" s="56" t="s">
        <v>100</v>
      </c>
      <c r="I48" s="57"/>
      <c r="J48" s="58"/>
      <c r="K48" s="56" t="s">
        <v>113</v>
      </c>
      <c r="L48" s="57"/>
      <c r="M48" s="58"/>
      <c r="N48" s="56" t="s">
        <v>127</v>
      </c>
      <c r="O48" s="57"/>
      <c r="P48" s="58"/>
      <c r="Q48" s="77" t="s">
        <v>32</v>
      </c>
      <c r="R48" s="78"/>
      <c r="S48" s="79"/>
      <c r="T48" s="56" t="s">
        <v>100</v>
      </c>
      <c r="U48" s="57"/>
      <c r="V48" s="58"/>
      <c r="W48" s="56" t="s">
        <v>113</v>
      </c>
      <c r="X48" s="57"/>
      <c r="Y48" s="58"/>
      <c r="Z48" s="56" t="s">
        <v>127</v>
      </c>
      <c r="AA48" s="57"/>
      <c r="AB48" s="58"/>
    </row>
    <row r="49" spans="1:28" x14ac:dyDescent="0.35">
      <c r="A49">
        <v>33</v>
      </c>
      <c r="B49" t="s">
        <v>79</v>
      </c>
      <c r="D49" s="20" t="s">
        <v>9</v>
      </c>
      <c r="E49" s="68" t="s">
        <v>33</v>
      </c>
      <c r="F49" s="69"/>
      <c r="G49" s="70"/>
      <c r="H49" s="56" t="s">
        <v>101</v>
      </c>
      <c r="I49" s="57"/>
      <c r="J49" s="58"/>
      <c r="K49" s="56" t="s">
        <v>114</v>
      </c>
      <c r="L49" s="57"/>
      <c r="M49" s="58"/>
      <c r="N49" s="56" t="s">
        <v>128</v>
      </c>
      <c r="O49" s="57"/>
      <c r="P49" s="58"/>
      <c r="Q49" s="68" t="s">
        <v>33</v>
      </c>
      <c r="R49" s="69"/>
      <c r="S49" s="70"/>
      <c r="T49" s="56" t="s">
        <v>101</v>
      </c>
      <c r="U49" s="57"/>
      <c r="V49" s="58"/>
      <c r="W49" s="56" t="s">
        <v>114</v>
      </c>
      <c r="X49" s="57"/>
      <c r="Y49" s="58"/>
      <c r="Z49" s="56" t="s">
        <v>128</v>
      </c>
      <c r="AA49" s="57"/>
      <c r="AB49" s="58"/>
    </row>
    <row r="50" spans="1:28" x14ac:dyDescent="0.35">
      <c r="A50">
        <v>34</v>
      </c>
      <c r="B50" t="s">
        <v>80</v>
      </c>
      <c r="D50" s="20" t="s">
        <v>10</v>
      </c>
      <c r="E50" s="71" t="s">
        <v>39</v>
      </c>
      <c r="F50" s="72"/>
      <c r="G50" s="73"/>
      <c r="H50" s="56" t="s">
        <v>102</v>
      </c>
      <c r="I50" s="57"/>
      <c r="J50" s="58"/>
      <c r="K50" s="56" t="s">
        <v>115</v>
      </c>
      <c r="L50" s="57"/>
      <c r="M50" s="58"/>
      <c r="N50" s="56" t="s">
        <v>129</v>
      </c>
      <c r="O50" s="57"/>
      <c r="P50" s="58"/>
      <c r="Q50" s="71" t="s">
        <v>39</v>
      </c>
      <c r="R50" s="72"/>
      <c r="S50" s="73"/>
      <c r="T50" s="56" t="s">
        <v>102</v>
      </c>
      <c r="U50" s="57"/>
      <c r="V50" s="58"/>
      <c r="W50" s="56" t="s">
        <v>115</v>
      </c>
      <c r="X50" s="57"/>
      <c r="Y50" s="58"/>
      <c r="Z50" s="56" t="s">
        <v>129</v>
      </c>
      <c r="AA50" s="57"/>
      <c r="AB50" s="58"/>
    </row>
    <row r="51" spans="1:28" x14ac:dyDescent="0.35">
      <c r="A51">
        <v>35</v>
      </c>
      <c r="B51" t="s">
        <v>81</v>
      </c>
      <c r="D51" s="20" t="s">
        <v>11</v>
      </c>
      <c r="E51" s="62" t="s">
        <v>36</v>
      </c>
      <c r="F51" s="63"/>
      <c r="G51" s="64"/>
      <c r="H51" s="56" t="s">
        <v>103</v>
      </c>
      <c r="I51" s="57"/>
      <c r="J51" s="58"/>
      <c r="K51" s="56" t="s">
        <v>116</v>
      </c>
      <c r="L51" s="57"/>
      <c r="M51" s="58"/>
      <c r="N51" s="56" t="s">
        <v>130</v>
      </c>
      <c r="O51" s="57"/>
      <c r="P51" s="58"/>
      <c r="Q51" s="62" t="s">
        <v>36</v>
      </c>
      <c r="R51" s="63"/>
      <c r="S51" s="64"/>
      <c r="T51" s="56" t="s">
        <v>103</v>
      </c>
      <c r="U51" s="57"/>
      <c r="V51" s="58"/>
      <c r="W51" s="56" t="s">
        <v>116</v>
      </c>
      <c r="X51" s="57"/>
      <c r="Y51" s="58"/>
      <c r="Z51" s="56" t="s">
        <v>130</v>
      </c>
      <c r="AA51" s="57"/>
      <c r="AB51" s="58"/>
    </row>
    <row r="52" spans="1:28" x14ac:dyDescent="0.35">
      <c r="A52">
        <v>36</v>
      </c>
      <c r="B52" t="s">
        <v>82</v>
      </c>
      <c r="D52" s="20" t="s">
        <v>12</v>
      </c>
      <c r="E52" s="65" t="s">
        <v>34</v>
      </c>
      <c r="F52" s="66"/>
      <c r="G52" s="67"/>
      <c r="H52" s="56" t="s">
        <v>104</v>
      </c>
      <c r="I52" s="57"/>
      <c r="J52" s="58"/>
      <c r="K52" s="56" t="s">
        <v>117</v>
      </c>
      <c r="L52" s="57"/>
      <c r="M52" s="58"/>
      <c r="N52" s="56" t="s">
        <v>131</v>
      </c>
      <c r="O52" s="57"/>
      <c r="P52" s="58"/>
      <c r="Q52" s="65" t="s">
        <v>34</v>
      </c>
      <c r="R52" s="66"/>
      <c r="S52" s="67"/>
      <c r="T52" s="56" t="s">
        <v>104</v>
      </c>
      <c r="U52" s="57"/>
      <c r="V52" s="58"/>
      <c r="W52" s="56" t="s">
        <v>117</v>
      </c>
      <c r="X52" s="57"/>
      <c r="Y52" s="58"/>
      <c r="Z52" s="56" t="s">
        <v>131</v>
      </c>
      <c r="AA52" s="57"/>
      <c r="AB52" s="58"/>
    </row>
    <row r="53" spans="1:28" x14ac:dyDescent="0.35">
      <c r="A53">
        <v>37</v>
      </c>
      <c r="B53" t="s">
        <v>83</v>
      </c>
      <c r="D53" s="20" t="s">
        <v>13</v>
      </c>
      <c r="E53" s="59" t="s">
        <v>27</v>
      </c>
      <c r="F53" s="60"/>
      <c r="G53" s="61"/>
      <c r="H53" s="56" t="s">
        <v>105</v>
      </c>
      <c r="I53" s="57"/>
      <c r="J53" s="58"/>
      <c r="K53" s="56" t="s">
        <v>118</v>
      </c>
      <c r="L53" s="57"/>
      <c r="M53" s="58"/>
      <c r="N53" s="56" t="s">
        <v>132</v>
      </c>
      <c r="O53" s="57"/>
      <c r="P53" s="58"/>
      <c r="Q53" s="59" t="s">
        <v>27</v>
      </c>
      <c r="R53" s="60"/>
      <c r="S53" s="61"/>
      <c r="T53" s="56" t="s">
        <v>105</v>
      </c>
      <c r="U53" s="57"/>
      <c r="V53" s="58"/>
      <c r="W53" s="56" t="s">
        <v>118</v>
      </c>
      <c r="X53" s="57"/>
      <c r="Y53" s="58"/>
      <c r="Z53" s="56" t="s">
        <v>132</v>
      </c>
      <c r="AA53" s="57"/>
      <c r="AB53" s="58"/>
    </row>
    <row r="54" spans="1:28" x14ac:dyDescent="0.35">
      <c r="A54">
        <v>38</v>
      </c>
      <c r="B54" t="s">
        <v>84</v>
      </c>
      <c r="D54" s="20" t="s">
        <v>14</v>
      </c>
      <c r="E54" s="56" t="s">
        <v>92</v>
      </c>
      <c r="F54" s="57"/>
      <c r="G54" s="58"/>
      <c r="H54" s="56" t="s">
        <v>106</v>
      </c>
      <c r="I54" s="57"/>
      <c r="J54" s="58"/>
      <c r="K54" s="56" t="s">
        <v>119</v>
      </c>
      <c r="L54" s="57"/>
      <c r="M54" s="58"/>
      <c r="N54" s="56" t="s">
        <v>133</v>
      </c>
      <c r="O54" s="57"/>
      <c r="P54" s="58"/>
      <c r="Q54" s="56" t="s">
        <v>92</v>
      </c>
      <c r="R54" s="57"/>
      <c r="S54" s="58"/>
      <c r="T54" s="56" t="s">
        <v>106</v>
      </c>
      <c r="U54" s="57"/>
      <c r="V54" s="58"/>
      <c r="W54" s="56" t="s">
        <v>119</v>
      </c>
      <c r="X54" s="57"/>
      <c r="Y54" s="58"/>
      <c r="Z54" s="56" t="s">
        <v>133</v>
      </c>
      <c r="AA54" s="57"/>
      <c r="AB54" s="58"/>
    </row>
    <row r="55" spans="1:28" x14ac:dyDescent="0.35">
      <c r="A55">
        <v>39</v>
      </c>
      <c r="B55" t="s">
        <v>85</v>
      </c>
      <c r="D55" s="20" t="s">
        <v>15</v>
      </c>
      <c r="E55" s="56" t="s">
        <v>93</v>
      </c>
      <c r="F55" s="57"/>
      <c r="G55" s="58"/>
      <c r="H55" s="56" t="s">
        <v>107</v>
      </c>
      <c r="I55" s="57"/>
      <c r="J55" s="58"/>
      <c r="K55" s="56" t="s">
        <v>120</v>
      </c>
      <c r="L55" s="57"/>
      <c r="M55" s="58"/>
      <c r="N55" s="51"/>
      <c r="O55" s="52"/>
      <c r="P55" s="53"/>
      <c r="Q55" s="56" t="s">
        <v>93</v>
      </c>
      <c r="R55" s="57"/>
      <c r="S55" s="58"/>
      <c r="T55" s="56" t="s">
        <v>107</v>
      </c>
      <c r="U55" s="57"/>
      <c r="V55" s="58"/>
      <c r="W55" s="56" t="s">
        <v>120</v>
      </c>
      <c r="X55" s="57"/>
      <c r="Y55" s="58"/>
      <c r="Z55" s="51"/>
      <c r="AA55" s="52"/>
      <c r="AB55" s="53"/>
    </row>
    <row r="56" spans="1:28" x14ac:dyDescent="0.35">
      <c r="A56">
        <v>40</v>
      </c>
      <c r="B56" t="s">
        <v>86</v>
      </c>
      <c r="D56" s="20" t="s">
        <v>16</v>
      </c>
      <c r="E56" s="56" t="s">
        <v>94</v>
      </c>
      <c r="F56" s="57"/>
      <c r="G56" s="58"/>
      <c r="H56" s="56" t="s">
        <v>108</v>
      </c>
      <c r="I56" s="57"/>
      <c r="J56" s="58"/>
      <c r="K56" s="56" t="s">
        <v>121</v>
      </c>
      <c r="L56" s="57"/>
      <c r="M56" s="58"/>
      <c r="N56" s="51"/>
      <c r="O56" s="52"/>
      <c r="P56" s="53"/>
      <c r="Q56" s="56" t="s">
        <v>94</v>
      </c>
      <c r="R56" s="57"/>
      <c r="S56" s="58"/>
      <c r="T56" s="56" t="s">
        <v>108</v>
      </c>
      <c r="U56" s="57"/>
      <c r="V56" s="58"/>
      <c r="W56" s="56" t="s">
        <v>121</v>
      </c>
      <c r="X56" s="57"/>
      <c r="Y56" s="58"/>
      <c r="Z56" s="51"/>
      <c r="AA56" s="52"/>
      <c r="AB56" s="53"/>
    </row>
    <row r="57" spans="1:28" x14ac:dyDescent="0.35">
      <c r="A57">
        <v>41</v>
      </c>
      <c r="B57" t="s">
        <v>87</v>
      </c>
      <c r="D57" s="20" t="s">
        <v>17</v>
      </c>
      <c r="E57" s="56" t="s">
        <v>95</v>
      </c>
      <c r="F57" s="57"/>
      <c r="G57" s="58"/>
      <c r="H57" s="56" t="s">
        <v>109</v>
      </c>
      <c r="I57" s="57"/>
      <c r="J57" s="58"/>
      <c r="K57" s="56" t="s">
        <v>122</v>
      </c>
      <c r="L57" s="57"/>
      <c r="M57" s="58"/>
      <c r="N57" s="51"/>
      <c r="O57" s="52"/>
      <c r="P57" s="53"/>
      <c r="Q57" s="56" t="s">
        <v>95</v>
      </c>
      <c r="R57" s="57"/>
      <c r="S57" s="58"/>
      <c r="T57" s="56" t="s">
        <v>109</v>
      </c>
      <c r="U57" s="57"/>
      <c r="V57" s="58"/>
      <c r="W57" s="56" t="s">
        <v>122</v>
      </c>
      <c r="X57" s="57"/>
      <c r="Y57" s="58"/>
      <c r="Z57" s="51"/>
      <c r="AA57" s="52"/>
      <c r="AB57" s="53"/>
    </row>
    <row r="58" spans="1:28" x14ac:dyDescent="0.35">
      <c r="A58">
        <v>42</v>
      </c>
      <c r="B58" t="s">
        <v>88</v>
      </c>
      <c r="D58" s="20" t="s">
        <v>18</v>
      </c>
      <c r="E58" s="56" t="s">
        <v>96</v>
      </c>
      <c r="F58" s="57"/>
      <c r="G58" s="58"/>
      <c r="H58" s="56" t="s">
        <v>110</v>
      </c>
      <c r="I58" s="57"/>
      <c r="J58" s="58"/>
      <c r="K58" s="56" t="s">
        <v>123</v>
      </c>
      <c r="L58" s="57"/>
      <c r="M58" s="58"/>
      <c r="N58" s="51"/>
      <c r="O58" s="52"/>
      <c r="P58" s="53"/>
      <c r="Q58" s="56" t="s">
        <v>96</v>
      </c>
      <c r="R58" s="57"/>
      <c r="S58" s="58"/>
      <c r="T58" s="56" t="s">
        <v>110</v>
      </c>
      <c r="U58" s="57"/>
      <c r="V58" s="58"/>
      <c r="W58" s="56" t="s">
        <v>123</v>
      </c>
      <c r="X58" s="57"/>
      <c r="Y58" s="58"/>
      <c r="Z58" s="51"/>
      <c r="AA58" s="52"/>
      <c r="AB58" s="53"/>
    </row>
    <row r="59" spans="1:28" x14ac:dyDescent="0.35">
      <c r="D59" s="20" t="s">
        <v>19</v>
      </c>
      <c r="E59" s="56" t="s">
        <v>97</v>
      </c>
      <c r="F59" s="57"/>
      <c r="G59" s="58"/>
      <c r="H59" s="56" t="s">
        <v>111</v>
      </c>
      <c r="I59" s="57"/>
      <c r="J59" s="58"/>
      <c r="K59" s="56" t="s">
        <v>124</v>
      </c>
      <c r="L59" s="57"/>
      <c r="M59" s="58"/>
      <c r="N59" s="51"/>
      <c r="O59" s="52"/>
      <c r="P59" s="53"/>
      <c r="Q59" s="56" t="s">
        <v>97</v>
      </c>
      <c r="R59" s="57"/>
      <c r="S59" s="58"/>
      <c r="T59" s="56" t="s">
        <v>111</v>
      </c>
      <c r="U59" s="57"/>
      <c r="V59" s="58"/>
      <c r="W59" s="56" t="s">
        <v>124</v>
      </c>
      <c r="X59" s="57"/>
      <c r="Y59" s="58"/>
      <c r="Z59" s="51"/>
      <c r="AA59" s="52"/>
      <c r="AB59" s="53"/>
    </row>
    <row r="60" spans="1:28" x14ac:dyDescent="0.35">
      <c r="D60" s="20" t="s">
        <v>20</v>
      </c>
      <c r="E60" s="56" t="s">
        <v>98</v>
      </c>
      <c r="F60" s="57"/>
      <c r="G60" s="58"/>
      <c r="H60" s="56" t="s">
        <v>112</v>
      </c>
      <c r="I60" s="57"/>
      <c r="J60" s="58"/>
      <c r="K60" s="56" t="s">
        <v>125</v>
      </c>
      <c r="L60" s="57"/>
      <c r="M60" s="58"/>
      <c r="N60" s="51"/>
      <c r="O60" s="52"/>
      <c r="P60" s="53"/>
      <c r="Q60" s="56" t="s">
        <v>98</v>
      </c>
      <c r="R60" s="57"/>
      <c r="S60" s="58"/>
      <c r="T60" s="56" t="s">
        <v>112</v>
      </c>
      <c r="U60" s="57"/>
      <c r="V60" s="58"/>
      <c r="W60" s="56" t="s">
        <v>125</v>
      </c>
      <c r="X60" s="57"/>
      <c r="Y60" s="58"/>
      <c r="Z60" s="51"/>
      <c r="AA60" s="52"/>
      <c r="AB60" s="53"/>
    </row>
    <row r="61" spans="1:28" x14ac:dyDescent="0.35">
      <c r="D61" s="20" t="s">
        <v>21</v>
      </c>
      <c r="E61" s="56" t="s">
        <v>99</v>
      </c>
      <c r="F61" s="57"/>
      <c r="G61" s="58"/>
      <c r="H61" s="112"/>
      <c r="I61" s="113"/>
      <c r="J61" s="114"/>
      <c r="K61" s="56" t="s">
        <v>126</v>
      </c>
      <c r="L61" s="57"/>
      <c r="M61" s="58"/>
      <c r="N61" s="51"/>
      <c r="O61" s="52"/>
      <c r="P61" s="53"/>
      <c r="Q61" s="56" t="s">
        <v>99</v>
      </c>
      <c r="R61" s="57"/>
      <c r="S61" s="58"/>
      <c r="T61" s="112"/>
      <c r="U61" s="113"/>
      <c r="V61" s="114"/>
      <c r="W61" s="56" t="s">
        <v>126</v>
      </c>
      <c r="X61" s="57"/>
      <c r="Y61" s="58"/>
      <c r="Z61" s="51"/>
      <c r="AA61" s="52"/>
      <c r="AB61" s="53"/>
    </row>
    <row r="62" spans="1:28" ht="15" thickBot="1" x14ac:dyDescent="0.4">
      <c r="D62" s="20" t="s">
        <v>22</v>
      </c>
      <c r="E62" s="37"/>
      <c r="F62" s="22"/>
      <c r="G62" s="23"/>
      <c r="H62" s="23"/>
      <c r="I62" s="22"/>
      <c r="J62" s="23"/>
      <c r="K62" s="23"/>
      <c r="L62" s="23"/>
      <c r="M62" s="23"/>
      <c r="N62" s="23"/>
      <c r="O62" s="23"/>
      <c r="P62" s="23"/>
      <c r="Q62" s="49"/>
      <c r="R62" s="50"/>
      <c r="S62" s="50"/>
      <c r="T62" s="25"/>
      <c r="U62" s="25"/>
      <c r="V62" s="23"/>
      <c r="W62" s="23"/>
      <c r="X62" s="23"/>
      <c r="Y62" s="23"/>
      <c r="Z62" s="23"/>
      <c r="AA62" s="23"/>
      <c r="AB62" s="26"/>
    </row>
    <row r="64" spans="1:28" x14ac:dyDescent="0.35">
      <c r="D64" s="46"/>
      <c r="E64" s="74" t="s">
        <v>139</v>
      </c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6"/>
      <c r="Q64" s="74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6"/>
    </row>
    <row r="65" spans="4:28" ht="15" thickBot="1" x14ac:dyDescent="0.4">
      <c r="D65" s="2"/>
      <c r="E65" s="17">
        <v>1</v>
      </c>
      <c r="F65" s="17">
        <v>2</v>
      </c>
      <c r="G65" s="17">
        <v>3</v>
      </c>
      <c r="H65" s="17">
        <v>4</v>
      </c>
      <c r="I65" s="17">
        <v>5</v>
      </c>
      <c r="J65" s="17">
        <v>6</v>
      </c>
      <c r="K65" s="17">
        <v>7</v>
      </c>
      <c r="L65" s="17">
        <v>8</v>
      </c>
      <c r="M65" s="17">
        <v>9</v>
      </c>
      <c r="N65" s="17">
        <v>10</v>
      </c>
      <c r="O65" s="17">
        <v>11</v>
      </c>
      <c r="P65" s="17">
        <v>12</v>
      </c>
      <c r="Q65" s="17">
        <v>13</v>
      </c>
      <c r="R65" s="17">
        <v>14</v>
      </c>
      <c r="S65" s="17">
        <v>15</v>
      </c>
      <c r="T65" s="17">
        <v>16</v>
      </c>
      <c r="U65" s="17">
        <v>17</v>
      </c>
      <c r="V65" s="17">
        <v>18</v>
      </c>
      <c r="W65" s="17">
        <v>19</v>
      </c>
      <c r="X65" s="17">
        <v>20</v>
      </c>
      <c r="Y65" s="17">
        <v>21</v>
      </c>
      <c r="Z65" s="17">
        <v>22</v>
      </c>
      <c r="AA65" s="17">
        <v>23</v>
      </c>
      <c r="AB65" s="16">
        <v>24</v>
      </c>
    </row>
    <row r="66" spans="4:28" x14ac:dyDescent="0.35">
      <c r="D66" s="20" t="s">
        <v>7</v>
      </c>
      <c r="E66" s="36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4"/>
      <c r="T66" s="24"/>
      <c r="U66" s="24"/>
      <c r="V66" s="24"/>
      <c r="W66" s="24"/>
      <c r="X66" s="24"/>
      <c r="Y66" s="24"/>
      <c r="Z66" s="47"/>
      <c r="AA66" s="47"/>
      <c r="AB66" s="48"/>
    </row>
    <row r="67" spans="4:28" x14ac:dyDescent="0.35">
      <c r="D67" s="20" t="s">
        <v>8</v>
      </c>
      <c r="E67" s="77" t="s">
        <v>32</v>
      </c>
      <c r="F67" s="78"/>
      <c r="G67" s="79"/>
      <c r="H67" s="56" t="s">
        <v>100</v>
      </c>
      <c r="I67" s="57"/>
      <c r="J67" s="58"/>
      <c r="K67" s="56" t="s">
        <v>113</v>
      </c>
      <c r="L67" s="57"/>
      <c r="M67" s="58"/>
      <c r="N67" s="56" t="s">
        <v>127</v>
      </c>
      <c r="O67" s="57"/>
      <c r="P67" s="58"/>
      <c r="Q67" s="51"/>
      <c r="R67" s="52"/>
      <c r="S67" s="53"/>
      <c r="T67" s="51"/>
      <c r="U67" s="52"/>
      <c r="V67" s="53"/>
      <c r="W67" s="51"/>
      <c r="X67" s="52"/>
      <c r="Y67" s="53"/>
      <c r="Z67" s="51"/>
      <c r="AA67" s="52"/>
      <c r="AB67" s="53"/>
    </row>
    <row r="68" spans="4:28" x14ac:dyDescent="0.35">
      <c r="D68" s="20" t="s">
        <v>9</v>
      </c>
      <c r="E68" s="68" t="s">
        <v>33</v>
      </c>
      <c r="F68" s="69"/>
      <c r="G68" s="70"/>
      <c r="H68" s="56" t="s">
        <v>101</v>
      </c>
      <c r="I68" s="57"/>
      <c r="J68" s="58"/>
      <c r="K68" s="56" t="s">
        <v>114</v>
      </c>
      <c r="L68" s="57"/>
      <c r="M68" s="58"/>
      <c r="N68" s="56" t="s">
        <v>128</v>
      </c>
      <c r="O68" s="57"/>
      <c r="P68" s="58"/>
      <c r="Q68" s="51"/>
      <c r="R68" s="52"/>
      <c r="S68" s="53"/>
      <c r="T68" s="51"/>
      <c r="U68" s="52"/>
      <c r="V68" s="53"/>
      <c r="W68" s="51"/>
      <c r="X68" s="52"/>
      <c r="Y68" s="53"/>
      <c r="Z68" s="51"/>
      <c r="AA68" s="52"/>
      <c r="AB68" s="53"/>
    </row>
    <row r="69" spans="4:28" x14ac:dyDescent="0.35">
      <c r="D69" s="20" t="s">
        <v>10</v>
      </c>
      <c r="E69" s="71" t="s">
        <v>39</v>
      </c>
      <c r="F69" s="72"/>
      <c r="G69" s="73"/>
      <c r="H69" s="56" t="s">
        <v>102</v>
      </c>
      <c r="I69" s="57"/>
      <c r="J69" s="58"/>
      <c r="K69" s="56" t="s">
        <v>115</v>
      </c>
      <c r="L69" s="57"/>
      <c r="M69" s="58"/>
      <c r="N69" s="56" t="s">
        <v>129</v>
      </c>
      <c r="O69" s="57"/>
      <c r="P69" s="58"/>
      <c r="Q69" s="51"/>
      <c r="R69" s="52"/>
      <c r="S69" s="53"/>
      <c r="T69" s="51"/>
      <c r="U69" s="52"/>
      <c r="V69" s="53"/>
      <c r="W69" s="51"/>
      <c r="X69" s="52"/>
      <c r="Y69" s="53"/>
      <c r="Z69" s="51"/>
      <c r="AA69" s="52"/>
      <c r="AB69" s="53"/>
    </row>
    <row r="70" spans="4:28" x14ac:dyDescent="0.35">
      <c r="D70" s="20" t="s">
        <v>11</v>
      </c>
      <c r="E70" s="62" t="s">
        <v>36</v>
      </c>
      <c r="F70" s="63"/>
      <c r="G70" s="64"/>
      <c r="H70" s="56" t="s">
        <v>103</v>
      </c>
      <c r="I70" s="57"/>
      <c r="J70" s="58"/>
      <c r="K70" s="56" t="s">
        <v>116</v>
      </c>
      <c r="L70" s="57"/>
      <c r="M70" s="58"/>
      <c r="N70" s="56" t="s">
        <v>130</v>
      </c>
      <c r="O70" s="57"/>
      <c r="P70" s="58"/>
      <c r="Q70" s="51"/>
      <c r="R70" s="52"/>
      <c r="S70" s="53"/>
      <c r="T70" s="51"/>
      <c r="U70" s="52"/>
      <c r="V70" s="53"/>
      <c r="W70" s="51"/>
      <c r="X70" s="52"/>
      <c r="Y70" s="53"/>
      <c r="Z70" s="51"/>
      <c r="AA70" s="52"/>
      <c r="AB70" s="53"/>
    </row>
    <row r="71" spans="4:28" x14ac:dyDescent="0.35">
      <c r="D71" s="20" t="s">
        <v>12</v>
      </c>
      <c r="E71" s="65" t="s">
        <v>34</v>
      </c>
      <c r="F71" s="66"/>
      <c r="G71" s="67"/>
      <c r="H71" s="56" t="s">
        <v>104</v>
      </c>
      <c r="I71" s="57"/>
      <c r="J71" s="58"/>
      <c r="K71" s="56" t="s">
        <v>117</v>
      </c>
      <c r="L71" s="57"/>
      <c r="M71" s="58"/>
      <c r="N71" s="56" t="s">
        <v>131</v>
      </c>
      <c r="O71" s="57"/>
      <c r="P71" s="58"/>
      <c r="Q71" s="51"/>
      <c r="R71" s="52"/>
      <c r="S71" s="53"/>
      <c r="T71" s="51"/>
      <c r="U71" s="52"/>
      <c r="V71" s="53"/>
      <c r="W71" s="51"/>
      <c r="X71" s="52"/>
      <c r="Y71" s="53"/>
      <c r="Z71" s="51"/>
      <c r="AA71" s="52"/>
      <c r="AB71" s="53"/>
    </row>
    <row r="72" spans="4:28" x14ac:dyDescent="0.35">
      <c r="D72" s="20" t="s">
        <v>13</v>
      </c>
      <c r="E72" s="59" t="s">
        <v>27</v>
      </c>
      <c r="F72" s="60"/>
      <c r="G72" s="61"/>
      <c r="H72" s="56" t="s">
        <v>105</v>
      </c>
      <c r="I72" s="57"/>
      <c r="J72" s="58"/>
      <c r="K72" s="56" t="s">
        <v>118</v>
      </c>
      <c r="L72" s="57"/>
      <c r="M72" s="58"/>
      <c r="N72" s="56" t="s">
        <v>132</v>
      </c>
      <c r="O72" s="57"/>
      <c r="P72" s="58"/>
      <c r="Q72" s="51"/>
      <c r="R72" s="52"/>
      <c r="S72" s="53"/>
      <c r="T72" s="51"/>
      <c r="U72" s="52"/>
      <c r="V72" s="53"/>
      <c r="W72" s="51"/>
      <c r="X72" s="52"/>
      <c r="Y72" s="53"/>
      <c r="Z72" s="51"/>
      <c r="AA72" s="52"/>
      <c r="AB72" s="53"/>
    </row>
    <row r="73" spans="4:28" x14ac:dyDescent="0.35">
      <c r="D73" s="20" t="s">
        <v>14</v>
      </c>
      <c r="E73" s="56" t="s">
        <v>92</v>
      </c>
      <c r="F73" s="57"/>
      <c r="G73" s="58"/>
      <c r="H73" s="56" t="s">
        <v>106</v>
      </c>
      <c r="I73" s="57"/>
      <c r="J73" s="58"/>
      <c r="K73" s="56" t="s">
        <v>119</v>
      </c>
      <c r="L73" s="57"/>
      <c r="M73" s="58"/>
      <c r="N73" s="56" t="s">
        <v>133</v>
      </c>
      <c r="O73" s="57"/>
      <c r="P73" s="58"/>
      <c r="Q73" s="51"/>
      <c r="R73" s="52"/>
      <c r="S73" s="53"/>
      <c r="T73" s="51"/>
      <c r="U73" s="52"/>
      <c r="V73" s="53"/>
      <c r="W73" s="51"/>
      <c r="X73" s="52"/>
      <c r="Y73" s="53"/>
      <c r="Z73" s="51"/>
      <c r="AA73" s="52"/>
      <c r="AB73" s="53"/>
    </row>
    <row r="74" spans="4:28" x14ac:dyDescent="0.35">
      <c r="D74" s="20" t="s">
        <v>15</v>
      </c>
      <c r="E74" s="56" t="s">
        <v>93</v>
      </c>
      <c r="F74" s="57"/>
      <c r="G74" s="58"/>
      <c r="H74" s="56" t="s">
        <v>107</v>
      </c>
      <c r="I74" s="57"/>
      <c r="J74" s="58"/>
      <c r="K74" s="56" t="s">
        <v>120</v>
      </c>
      <c r="L74" s="57"/>
      <c r="M74" s="58"/>
      <c r="N74" s="51"/>
      <c r="O74" s="52"/>
      <c r="P74" s="53"/>
      <c r="Q74" s="51"/>
      <c r="R74" s="52"/>
      <c r="S74" s="53"/>
      <c r="T74" s="51"/>
      <c r="U74" s="52"/>
      <c r="V74" s="53"/>
      <c r="W74" s="51"/>
      <c r="X74" s="52"/>
      <c r="Y74" s="53"/>
      <c r="Z74" s="54"/>
      <c r="AA74" s="54"/>
      <c r="AB74" s="55"/>
    </row>
    <row r="75" spans="4:28" x14ac:dyDescent="0.35">
      <c r="D75" s="20" t="s">
        <v>16</v>
      </c>
      <c r="E75" s="56" t="s">
        <v>94</v>
      </c>
      <c r="F75" s="57"/>
      <c r="G75" s="58"/>
      <c r="H75" s="56" t="s">
        <v>108</v>
      </c>
      <c r="I75" s="57"/>
      <c r="J75" s="58"/>
      <c r="K75" s="56" t="s">
        <v>121</v>
      </c>
      <c r="L75" s="57"/>
      <c r="M75" s="58"/>
      <c r="N75" s="51"/>
      <c r="O75" s="52"/>
      <c r="P75" s="53"/>
      <c r="Q75" s="51"/>
      <c r="R75" s="52"/>
      <c r="S75" s="53"/>
      <c r="T75" s="51"/>
      <c r="U75" s="52"/>
      <c r="V75" s="53"/>
      <c r="W75" s="51"/>
      <c r="X75" s="52"/>
      <c r="Y75" s="53"/>
      <c r="Z75" s="54"/>
      <c r="AA75" s="54"/>
      <c r="AB75" s="55"/>
    </row>
    <row r="76" spans="4:28" x14ac:dyDescent="0.35">
      <c r="D76" s="20" t="s">
        <v>17</v>
      </c>
      <c r="E76" s="56" t="s">
        <v>95</v>
      </c>
      <c r="F76" s="57"/>
      <c r="G76" s="58"/>
      <c r="H76" s="56" t="s">
        <v>109</v>
      </c>
      <c r="I76" s="57"/>
      <c r="J76" s="58"/>
      <c r="K76" s="56" t="s">
        <v>122</v>
      </c>
      <c r="L76" s="57"/>
      <c r="M76" s="58"/>
      <c r="N76" s="51"/>
      <c r="O76" s="52"/>
      <c r="P76" s="53"/>
      <c r="Q76" s="51"/>
      <c r="R76" s="52"/>
      <c r="S76" s="53"/>
      <c r="T76" s="51"/>
      <c r="U76" s="52"/>
      <c r="V76" s="53"/>
      <c r="W76" s="51"/>
      <c r="X76" s="52"/>
      <c r="Y76" s="53"/>
      <c r="Z76" s="54"/>
      <c r="AA76" s="54"/>
      <c r="AB76" s="55"/>
    </row>
    <row r="77" spans="4:28" x14ac:dyDescent="0.35">
      <c r="D77" s="20" t="s">
        <v>18</v>
      </c>
      <c r="E77" s="56" t="s">
        <v>96</v>
      </c>
      <c r="F77" s="57"/>
      <c r="G77" s="58"/>
      <c r="H77" s="56" t="s">
        <v>110</v>
      </c>
      <c r="I77" s="57"/>
      <c r="J77" s="58"/>
      <c r="K77" s="56" t="s">
        <v>123</v>
      </c>
      <c r="L77" s="57"/>
      <c r="M77" s="58"/>
      <c r="N77" s="51"/>
      <c r="O77" s="52"/>
      <c r="P77" s="53"/>
      <c r="Q77" s="51"/>
      <c r="R77" s="52"/>
      <c r="S77" s="53"/>
      <c r="T77" s="51"/>
      <c r="U77" s="52"/>
      <c r="V77" s="53"/>
      <c r="W77" s="51"/>
      <c r="X77" s="52"/>
      <c r="Y77" s="53"/>
      <c r="Z77" s="54"/>
      <c r="AA77" s="54"/>
      <c r="AB77" s="55"/>
    </row>
    <row r="78" spans="4:28" x14ac:dyDescent="0.35">
      <c r="D78" s="20" t="s">
        <v>19</v>
      </c>
      <c r="E78" s="56" t="s">
        <v>97</v>
      </c>
      <c r="F78" s="57"/>
      <c r="G78" s="58"/>
      <c r="H78" s="56" t="s">
        <v>111</v>
      </c>
      <c r="I78" s="57"/>
      <c r="J78" s="58"/>
      <c r="K78" s="56" t="s">
        <v>124</v>
      </c>
      <c r="L78" s="57"/>
      <c r="M78" s="58"/>
      <c r="N78" s="51"/>
      <c r="O78" s="52"/>
      <c r="P78" s="53"/>
      <c r="Q78" s="51"/>
      <c r="R78" s="52"/>
      <c r="S78" s="53"/>
      <c r="T78" s="51"/>
      <c r="U78" s="52"/>
      <c r="V78" s="53"/>
      <c r="W78" s="51"/>
      <c r="X78" s="52"/>
      <c r="Y78" s="53"/>
      <c r="Z78" s="54"/>
      <c r="AA78" s="54"/>
      <c r="AB78" s="55"/>
    </row>
    <row r="79" spans="4:28" x14ac:dyDescent="0.35">
      <c r="D79" s="20" t="s">
        <v>20</v>
      </c>
      <c r="E79" s="56" t="s">
        <v>98</v>
      </c>
      <c r="F79" s="57"/>
      <c r="G79" s="58"/>
      <c r="H79" s="56" t="s">
        <v>112</v>
      </c>
      <c r="I79" s="57"/>
      <c r="J79" s="58"/>
      <c r="K79" s="56" t="s">
        <v>125</v>
      </c>
      <c r="L79" s="57"/>
      <c r="M79" s="58"/>
      <c r="N79" s="51"/>
      <c r="O79" s="52"/>
      <c r="P79" s="53"/>
      <c r="Q79" s="51"/>
      <c r="R79" s="52"/>
      <c r="S79" s="53"/>
      <c r="T79" s="51"/>
      <c r="U79" s="52"/>
      <c r="V79" s="53"/>
      <c r="W79" s="51"/>
      <c r="X79" s="52"/>
      <c r="Y79" s="53"/>
      <c r="Z79" s="54"/>
      <c r="AA79" s="54"/>
      <c r="AB79" s="55"/>
    </row>
    <row r="80" spans="4:28" x14ac:dyDescent="0.35">
      <c r="D80" s="20" t="s">
        <v>21</v>
      </c>
      <c r="E80" s="56" t="s">
        <v>99</v>
      </c>
      <c r="F80" s="57"/>
      <c r="G80" s="58"/>
      <c r="H80" s="112"/>
      <c r="I80" s="113"/>
      <c r="J80" s="114"/>
      <c r="K80" s="56" t="s">
        <v>126</v>
      </c>
      <c r="L80" s="57"/>
      <c r="M80" s="58"/>
      <c r="N80" s="51"/>
      <c r="O80" s="52"/>
      <c r="P80" s="53"/>
      <c r="Q80" s="51"/>
      <c r="R80" s="52"/>
      <c r="S80" s="53"/>
      <c r="T80" s="51"/>
      <c r="U80" s="52"/>
      <c r="V80" s="53"/>
      <c r="W80" s="51"/>
      <c r="X80" s="52"/>
      <c r="Y80" s="53"/>
      <c r="Z80" s="54"/>
      <c r="AA80" s="54"/>
      <c r="AB80" s="55"/>
    </row>
    <row r="81" spans="4:28" ht="15" thickBot="1" x14ac:dyDescent="0.4">
      <c r="D81" s="20" t="s">
        <v>22</v>
      </c>
      <c r="E81" s="37"/>
      <c r="F81" s="22"/>
      <c r="G81" s="23"/>
      <c r="H81" s="23"/>
      <c r="I81" s="22"/>
      <c r="J81" s="23"/>
      <c r="K81" s="23"/>
      <c r="L81" s="23"/>
      <c r="M81" s="23"/>
      <c r="N81" s="23"/>
      <c r="O81" s="23"/>
      <c r="P81" s="23"/>
      <c r="Q81" s="49"/>
      <c r="R81" s="50"/>
      <c r="S81" s="50"/>
      <c r="T81" s="25"/>
      <c r="U81" s="25"/>
      <c r="V81" s="23"/>
      <c r="W81" s="23"/>
      <c r="X81" s="23"/>
      <c r="Y81" s="23"/>
      <c r="Z81" s="23"/>
      <c r="AA81" s="23"/>
      <c r="AB81" s="26"/>
    </row>
    <row r="85" spans="4:28" x14ac:dyDescent="0.35">
      <c r="E85" s="1" t="s">
        <v>5</v>
      </c>
      <c r="F85" s="1" t="s">
        <v>6</v>
      </c>
      <c r="G85" s="11" t="s">
        <v>1</v>
      </c>
      <c r="H85" s="13">
        <v>5000</v>
      </c>
      <c r="I85" s="13"/>
      <c r="N85" s="27"/>
      <c r="O85" s="27"/>
      <c r="P85" s="38" t="s">
        <v>27</v>
      </c>
      <c r="Q85" s="38" t="s">
        <v>141</v>
      </c>
      <c r="R85" s="80" t="s">
        <v>142</v>
      </c>
      <c r="S85" s="80" t="s">
        <v>143</v>
      </c>
      <c r="T85" s="80" t="s">
        <v>144</v>
      </c>
      <c r="U85" s="80" t="s">
        <v>145</v>
      </c>
    </row>
    <row r="86" spans="4:28" x14ac:dyDescent="0.35">
      <c r="G86" s="11"/>
      <c r="H86" s="13"/>
      <c r="I86" s="13"/>
      <c r="J86" s="7" t="s">
        <v>29</v>
      </c>
      <c r="N86" s="27"/>
      <c r="O86" s="27"/>
      <c r="P86" s="38"/>
      <c r="Q86" s="39"/>
    </row>
    <row r="87" spans="4:28" x14ac:dyDescent="0.35">
      <c r="E87" s="15"/>
      <c r="G87" s="12" t="s">
        <v>0</v>
      </c>
      <c r="H87" s="9">
        <f>H85/2</f>
        <v>2500</v>
      </c>
      <c r="I87" s="9"/>
      <c r="J87" s="1"/>
      <c r="N87" s="27"/>
      <c r="O87" s="27"/>
      <c r="P87" s="38"/>
      <c r="Q87" s="39"/>
    </row>
    <row r="88" spans="4:28" x14ac:dyDescent="0.35">
      <c r="E88" s="15"/>
      <c r="G88" s="12"/>
      <c r="H88" s="9"/>
      <c r="I88" s="9"/>
      <c r="J88" s="7" t="s">
        <v>24</v>
      </c>
      <c r="K88" s="7"/>
      <c r="N88" s="27"/>
      <c r="O88" s="27"/>
      <c r="P88" s="38"/>
      <c r="Q88" s="39"/>
    </row>
    <row r="89" spans="4:28" x14ac:dyDescent="0.35">
      <c r="E89" s="15"/>
      <c r="F89" t="s">
        <v>30</v>
      </c>
      <c r="G89" s="12" t="s">
        <v>3</v>
      </c>
      <c r="H89" s="10">
        <v>500</v>
      </c>
      <c r="I89" s="10"/>
      <c r="J89" s="1">
        <f>H89*3*48+12000</f>
        <v>84000</v>
      </c>
      <c r="K89" s="1"/>
      <c r="N89" s="27"/>
      <c r="O89" s="27"/>
      <c r="P89" s="38"/>
      <c r="Q89" s="39"/>
    </row>
    <row r="90" spans="4:28" x14ac:dyDescent="0.35">
      <c r="E90" s="15"/>
      <c r="G90" s="12"/>
      <c r="H90" s="10"/>
      <c r="I90" s="10"/>
      <c r="J90" s="1"/>
      <c r="K90" s="1"/>
      <c r="N90" s="27"/>
      <c r="O90" s="27"/>
      <c r="P90" s="38"/>
      <c r="Q90" s="39"/>
    </row>
    <row r="91" spans="4:28" x14ac:dyDescent="0.35">
      <c r="E91" s="15"/>
      <c r="G91" s="12"/>
      <c r="H91" s="10"/>
      <c r="I91" s="10"/>
      <c r="K91" s="1"/>
      <c r="N91" s="27"/>
      <c r="O91" s="4"/>
      <c r="P91" s="38"/>
      <c r="Q91" s="39"/>
    </row>
    <row r="92" spans="4:28" x14ac:dyDescent="0.35">
      <c r="E92" s="15"/>
      <c r="G92" s="12"/>
      <c r="H92" s="10"/>
      <c r="I92" s="10"/>
      <c r="K92" s="1"/>
      <c r="N92" s="27"/>
      <c r="O92" s="4"/>
      <c r="P92" s="38"/>
      <c r="Q92" s="39"/>
    </row>
    <row r="93" spans="4:28" x14ac:dyDescent="0.35">
      <c r="E93" s="15"/>
      <c r="F93" t="s">
        <v>31</v>
      </c>
      <c r="G93" s="12" t="s">
        <v>37</v>
      </c>
      <c r="H93" s="10">
        <f>H85-H97-H89</f>
        <v>4300</v>
      </c>
      <c r="I93" s="10"/>
      <c r="J93" s="1">
        <f>H93*3*48*7</f>
        <v>4334400</v>
      </c>
      <c r="K93" s="1"/>
      <c r="N93" s="27"/>
      <c r="O93" s="4"/>
      <c r="P93" s="38"/>
      <c r="Q93" s="39"/>
    </row>
    <row r="94" spans="4:28" x14ac:dyDescent="0.35">
      <c r="E94" s="15"/>
      <c r="G94" s="12"/>
      <c r="H94" s="10"/>
      <c r="I94" s="10"/>
      <c r="N94" s="27"/>
      <c r="O94" s="4"/>
      <c r="P94" s="38"/>
      <c r="Q94" s="39"/>
    </row>
    <row r="95" spans="4:28" x14ac:dyDescent="0.35">
      <c r="E95" s="15"/>
      <c r="F95" t="s">
        <v>2</v>
      </c>
      <c r="G95" s="12" t="s">
        <v>25</v>
      </c>
      <c r="H95" s="9"/>
      <c r="I95" s="9"/>
      <c r="K95" s="1"/>
      <c r="N95" s="27"/>
      <c r="O95" s="4"/>
      <c r="P95" s="38"/>
      <c r="Q95" s="1"/>
      <c r="T95" s="27"/>
    </row>
    <row r="96" spans="4:28" x14ac:dyDescent="0.35">
      <c r="E96" s="15"/>
      <c r="G96" s="40">
        <v>10</v>
      </c>
      <c r="H96" s="9">
        <f>$H$85/G96</f>
        <v>500</v>
      </c>
      <c r="I96" s="9"/>
      <c r="N96" s="27"/>
      <c r="O96" s="4"/>
      <c r="P96" s="38"/>
      <c r="T96" s="27"/>
    </row>
    <row r="97" spans="5:20" x14ac:dyDescent="0.35">
      <c r="E97" s="15"/>
      <c r="G97" s="19">
        <v>25</v>
      </c>
      <c r="H97" s="9">
        <f t="shared" ref="H97:H98" si="0">$H$85/G97</f>
        <v>200</v>
      </c>
      <c r="I97" s="9"/>
      <c r="N97" s="27"/>
      <c r="O97" s="27"/>
      <c r="P97" s="38"/>
      <c r="T97" s="27"/>
    </row>
    <row r="98" spans="5:20" x14ac:dyDescent="0.35">
      <c r="E98" s="15"/>
      <c r="G98" s="19">
        <v>125</v>
      </c>
      <c r="H98" s="9">
        <f t="shared" si="0"/>
        <v>40</v>
      </c>
      <c r="I98" s="9"/>
      <c r="N98" s="27"/>
      <c r="O98" s="27"/>
      <c r="P98" s="38"/>
      <c r="T98" s="27"/>
    </row>
    <row r="99" spans="5:20" x14ac:dyDescent="0.35">
      <c r="E99" s="15"/>
      <c r="G99" s="19">
        <v>666</v>
      </c>
      <c r="H99" s="43">
        <v>7.5</v>
      </c>
      <c r="I99" s="9"/>
      <c r="N99" s="27"/>
      <c r="O99" s="27"/>
      <c r="P99" s="38"/>
      <c r="T99" s="27"/>
    </row>
    <row r="100" spans="5:20" x14ac:dyDescent="0.35">
      <c r="E100" s="15"/>
      <c r="G100" s="19">
        <v>1000</v>
      </c>
      <c r="H100" s="9">
        <f>$H$85/G100</f>
        <v>5</v>
      </c>
      <c r="I100" s="9" t="s">
        <v>28</v>
      </c>
      <c r="J100" s="7" t="s">
        <v>24</v>
      </c>
      <c r="M100" s="9"/>
      <c r="N100" s="7"/>
      <c r="O100" s="27"/>
      <c r="P100" s="38"/>
      <c r="S100" s="9"/>
      <c r="T100" s="7"/>
    </row>
    <row r="101" spans="5:20" x14ac:dyDescent="0.35">
      <c r="E101" s="15"/>
      <c r="G101" s="41"/>
      <c r="H101" s="44"/>
      <c r="I101" s="9">
        <f>SUM(H96:H100)*3*7</f>
        <v>15802.5</v>
      </c>
      <c r="J101" s="13">
        <f>I101+12000</f>
        <v>27802.5</v>
      </c>
      <c r="M101" s="9"/>
      <c r="N101" s="13"/>
      <c r="O101" s="27"/>
      <c r="P101" s="38"/>
      <c r="S101" s="9"/>
      <c r="T101" s="13"/>
    </row>
    <row r="102" spans="5:20" x14ac:dyDescent="0.35">
      <c r="E102" s="15"/>
      <c r="F102" t="s">
        <v>2</v>
      </c>
      <c r="G102" s="11" t="s">
        <v>4</v>
      </c>
      <c r="H102" s="8"/>
      <c r="I102" s="8"/>
      <c r="J102" s="8"/>
      <c r="N102" s="27"/>
      <c r="O102" s="27"/>
      <c r="P102" s="38"/>
      <c r="T102" s="27"/>
    </row>
    <row r="103" spans="5:20" x14ac:dyDescent="0.35">
      <c r="G103" s="40">
        <v>10</v>
      </c>
      <c r="H103" s="8">
        <f>$H$85-$H$89-$H$93-H96</f>
        <v>-300</v>
      </c>
      <c r="I103" s="8"/>
      <c r="J103" s="8"/>
      <c r="L103" s="8"/>
      <c r="N103" s="27"/>
      <c r="O103" s="27"/>
      <c r="P103" s="38"/>
      <c r="R103" s="8"/>
      <c r="T103" s="4"/>
    </row>
    <row r="104" spans="5:20" x14ac:dyDescent="0.35">
      <c r="G104" s="19">
        <v>25</v>
      </c>
      <c r="H104" s="8">
        <f>$H$85-$H$89-$H$93-H97</f>
        <v>0</v>
      </c>
      <c r="I104" s="8"/>
      <c r="J104" s="8"/>
      <c r="L104" s="8"/>
      <c r="N104" s="27"/>
      <c r="O104" s="27"/>
      <c r="P104" s="38"/>
      <c r="R104" s="8"/>
      <c r="T104" s="4"/>
    </row>
    <row r="105" spans="5:20" x14ac:dyDescent="0.35">
      <c r="E105" s="1"/>
      <c r="G105" s="19">
        <v>125</v>
      </c>
      <c r="H105" s="8">
        <f>$H$85-$H$89-$H$93-H98</f>
        <v>160</v>
      </c>
      <c r="I105" s="8"/>
      <c r="J105" s="14"/>
      <c r="L105" s="8"/>
      <c r="P105" s="38"/>
      <c r="R105" s="8"/>
      <c r="T105" s="4"/>
    </row>
    <row r="106" spans="5:20" x14ac:dyDescent="0.35">
      <c r="G106" s="19">
        <v>625</v>
      </c>
      <c r="H106" s="8">
        <f>$H$85-$H$89-$H$93-H99</f>
        <v>192.5</v>
      </c>
      <c r="I106" s="8"/>
      <c r="J106" s="8"/>
      <c r="L106" s="8"/>
      <c r="P106" s="38"/>
      <c r="R106" s="8"/>
      <c r="T106" s="4"/>
    </row>
    <row r="107" spans="5:20" x14ac:dyDescent="0.35">
      <c r="G107" s="19">
        <v>1000</v>
      </c>
      <c r="H107" s="8">
        <f>$H$85-$H$89-$H$93-H100</f>
        <v>195</v>
      </c>
      <c r="I107" s="8"/>
      <c r="J107" s="8"/>
      <c r="P107" s="38"/>
      <c r="Q107" s="39"/>
      <c r="R107" s="8"/>
      <c r="T107" s="4"/>
    </row>
    <row r="108" spans="5:20" x14ac:dyDescent="0.35">
      <c r="G108" s="19"/>
      <c r="H108" s="8"/>
      <c r="I108" s="8"/>
      <c r="J108" s="8"/>
      <c r="P108" s="38"/>
      <c r="Q108" s="39"/>
      <c r="R108" s="8"/>
      <c r="T108" s="4"/>
    </row>
    <row r="109" spans="5:20" x14ac:dyDescent="0.35">
      <c r="E109" s="15"/>
      <c r="F109" t="s">
        <v>2</v>
      </c>
      <c r="G109" s="7" t="s">
        <v>140</v>
      </c>
      <c r="H109" s="14">
        <f>H85/25</f>
        <v>200</v>
      </c>
      <c r="I109" s="9" t="s">
        <v>28</v>
      </c>
      <c r="J109" s="7" t="s">
        <v>24</v>
      </c>
    </row>
    <row r="110" spans="5:20" x14ac:dyDescent="0.35">
      <c r="G110" s="7"/>
      <c r="H110" s="1"/>
      <c r="I110" s="9">
        <f>SUM(H109:H111)*3*7</f>
        <v>4200</v>
      </c>
      <c r="J110" s="13">
        <f>I110+12000</f>
        <v>16200</v>
      </c>
    </row>
  </sheetData>
  <mergeCells count="351">
    <mergeCell ref="Z15:AB15"/>
    <mergeCell ref="Z16:AB16"/>
    <mergeCell ref="H15:J15"/>
    <mergeCell ref="K15:M15"/>
    <mergeCell ref="Q19:S19"/>
    <mergeCell ref="T19:V19"/>
    <mergeCell ref="H16:J16"/>
    <mergeCell ref="K16:M16"/>
    <mergeCell ref="Q16:S16"/>
    <mergeCell ref="N16:P16"/>
    <mergeCell ref="T16:V16"/>
    <mergeCell ref="E22:G22"/>
    <mergeCell ref="H20:J20"/>
    <mergeCell ref="K20:M20"/>
    <mergeCell ref="T21:V21"/>
    <mergeCell ref="H22:J22"/>
    <mergeCell ref="K22:M22"/>
    <mergeCell ref="W20:Y20"/>
    <mergeCell ref="W21:Y21"/>
    <mergeCell ref="W22:Y22"/>
    <mergeCell ref="T20:V20"/>
    <mergeCell ref="H18:J18"/>
    <mergeCell ref="K18:M18"/>
    <mergeCell ref="Q15:S15"/>
    <mergeCell ref="E14:G14"/>
    <mergeCell ref="E15:G15"/>
    <mergeCell ref="E18:G18"/>
    <mergeCell ref="H21:J21"/>
    <mergeCell ref="K21:M21"/>
    <mergeCell ref="Q18:S18"/>
    <mergeCell ref="T18:V18"/>
    <mergeCell ref="Q21:S21"/>
    <mergeCell ref="E17:G17"/>
    <mergeCell ref="H17:J17"/>
    <mergeCell ref="K17:M17"/>
    <mergeCell ref="Q17:S17"/>
    <mergeCell ref="E20:G20"/>
    <mergeCell ref="H14:J14"/>
    <mergeCell ref="Z11:AB11"/>
    <mergeCell ref="T15:V15"/>
    <mergeCell ref="Z14:AB14"/>
    <mergeCell ref="Z10:AB10"/>
    <mergeCell ref="E12:G12"/>
    <mergeCell ref="Z12:AB12"/>
    <mergeCell ref="E13:G13"/>
    <mergeCell ref="H13:J13"/>
    <mergeCell ref="K13:M13"/>
    <mergeCell ref="N13:P13"/>
    <mergeCell ref="Q13:S13"/>
    <mergeCell ref="Z13:AB13"/>
    <mergeCell ref="Q12:S12"/>
    <mergeCell ref="T12:V12"/>
    <mergeCell ref="T13:V13"/>
    <mergeCell ref="N12:P12"/>
    <mergeCell ref="H11:J11"/>
    <mergeCell ref="K11:M11"/>
    <mergeCell ref="N11:P11"/>
    <mergeCell ref="Q11:S11"/>
    <mergeCell ref="T11:V11"/>
    <mergeCell ref="H12:J12"/>
    <mergeCell ref="K12:M12"/>
    <mergeCell ref="E11:G11"/>
    <mergeCell ref="W23:Y23"/>
    <mergeCell ref="W16:Y16"/>
    <mergeCell ref="E21:G21"/>
    <mergeCell ref="W10:Y10"/>
    <mergeCell ref="W11:Y11"/>
    <mergeCell ref="W12:Y12"/>
    <mergeCell ref="W13:Y13"/>
    <mergeCell ref="W14:Y14"/>
    <mergeCell ref="W15:Y15"/>
    <mergeCell ref="N10:P10"/>
    <mergeCell ref="Q10:S10"/>
    <mergeCell ref="T17:V17"/>
    <mergeCell ref="T10:V10"/>
    <mergeCell ref="N15:P15"/>
    <mergeCell ref="K14:M14"/>
    <mergeCell ref="N14:P14"/>
    <mergeCell ref="E19:G19"/>
    <mergeCell ref="H19:J19"/>
    <mergeCell ref="K19:M19"/>
    <mergeCell ref="Q22:S22"/>
    <mergeCell ref="T22:V22"/>
    <mergeCell ref="Q14:S14"/>
    <mergeCell ref="T14:V14"/>
    <mergeCell ref="Q20:S20"/>
    <mergeCell ref="E7:P7"/>
    <mergeCell ref="Q7:AB7"/>
    <mergeCell ref="E26:P26"/>
    <mergeCell ref="Q26:AB26"/>
    <mergeCell ref="E29:G29"/>
    <mergeCell ref="H29:J29"/>
    <mergeCell ref="K29:M29"/>
    <mergeCell ref="N29:P29"/>
    <mergeCell ref="Q29:S29"/>
    <mergeCell ref="T29:V29"/>
    <mergeCell ref="W29:Y29"/>
    <mergeCell ref="Z29:AB29"/>
    <mergeCell ref="E23:G23"/>
    <mergeCell ref="H23:J23"/>
    <mergeCell ref="K23:M23"/>
    <mergeCell ref="Q23:S23"/>
    <mergeCell ref="T23:V23"/>
    <mergeCell ref="E10:G10"/>
    <mergeCell ref="H10:J10"/>
    <mergeCell ref="K10:M10"/>
    <mergeCell ref="E16:G16"/>
    <mergeCell ref="W17:Y17"/>
    <mergeCell ref="W18:Y18"/>
    <mergeCell ref="W19:Y19"/>
    <mergeCell ref="E30:G30"/>
    <mergeCell ref="H30:J30"/>
    <mergeCell ref="K30:M30"/>
    <mergeCell ref="N30:P30"/>
    <mergeCell ref="Q30:S30"/>
    <mergeCell ref="T30:V30"/>
    <mergeCell ref="W30:Y30"/>
    <mergeCell ref="Z30:AB30"/>
    <mergeCell ref="E31:G31"/>
    <mergeCell ref="H31:J31"/>
    <mergeCell ref="K31:M31"/>
    <mergeCell ref="N31:P31"/>
    <mergeCell ref="Q31:S31"/>
    <mergeCell ref="T31:V31"/>
    <mergeCell ref="W31:Y31"/>
    <mergeCell ref="Z31:AB31"/>
    <mergeCell ref="E32:G32"/>
    <mergeCell ref="H32:J32"/>
    <mergeCell ref="K32:M32"/>
    <mergeCell ref="N32:P32"/>
    <mergeCell ref="Q32:S32"/>
    <mergeCell ref="T32:V32"/>
    <mergeCell ref="W32:Y32"/>
    <mergeCell ref="Z32:AB32"/>
    <mergeCell ref="E33:G33"/>
    <mergeCell ref="H33:J33"/>
    <mergeCell ref="K33:M33"/>
    <mergeCell ref="N33:P33"/>
    <mergeCell ref="Q33:S33"/>
    <mergeCell ref="T33:V33"/>
    <mergeCell ref="W33:Y33"/>
    <mergeCell ref="Z33:AB33"/>
    <mergeCell ref="E34:G34"/>
    <mergeCell ref="H34:J34"/>
    <mergeCell ref="K34:M34"/>
    <mergeCell ref="N34:P34"/>
    <mergeCell ref="Q34:S34"/>
    <mergeCell ref="T34:V34"/>
    <mergeCell ref="W34:Y34"/>
    <mergeCell ref="Z34:AB34"/>
    <mergeCell ref="E35:G35"/>
    <mergeCell ref="H35:J35"/>
    <mergeCell ref="K35:M35"/>
    <mergeCell ref="N35:P35"/>
    <mergeCell ref="Q35:S35"/>
    <mergeCell ref="T35:V35"/>
    <mergeCell ref="W35:Y35"/>
    <mergeCell ref="Z35:AB35"/>
    <mergeCell ref="E36:G36"/>
    <mergeCell ref="H36:J36"/>
    <mergeCell ref="K36:M36"/>
    <mergeCell ref="Q36:S36"/>
    <mergeCell ref="T36:V36"/>
    <mergeCell ref="W36:Y36"/>
    <mergeCell ref="E37:G37"/>
    <mergeCell ref="H37:J37"/>
    <mergeCell ref="K37:M37"/>
    <mergeCell ref="Q37:S37"/>
    <mergeCell ref="T37:V37"/>
    <mergeCell ref="W37:Y37"/>
    <mergeCell ref="E38:G38"/>
    <mergeCell ref="H38:J38"/>
    <mergeCell ref="K38:M38"/>
    <mergeCell ref="Q38:S38"/>
    <mergeCell ref="T38:V38"/>
    <mergeCell ref="W38:Y38"/>
    <mergeCell ref="E39:G39"/>
    <mergeCell ref="H39:J39"/>
    <mergeCell ref="K39:M39"/>
    <mergeCell ref="Q39:S39"/>
    <mergeCell ref="T39:V39"/>
    <mergeCell ref="W39:Y39"/>
    <mergeCell ref="E40:G40"/>
    <mergeCell ref="H40:J40"/>
    <mergeCell ref="K40:M40"/>
    <mergeCell ref="Q40:S40"/>
    <mergeCell ref="T40:V40"/>
    <mergeCell ref="W40:Y40"/>
    <mergeCell ref="E41:G41"/>
    <mergeCell ref="H41:J41"/>
    <mergeCell ref="K41:M41"/>
    <mergeCell ref="Q41:S41"/>
    <mergeCell ref="T41:V41"/>
    <mergeCell ref="W41:Y41"/>
    <mergeCell ref="E42:G42"/>
    <mergeCell ref="H42:J42"/>
    <mergeCell ref="K42:M42"/>
    <mergeCell ref="Q42:S42"/>
    <mergeCell ref="T42:V42"/>
    <mergeCell ref="W42:Y42"/>
    <mergeCell ref="E45:P45"/>
    <mergeCell ref="Q45:AB45"/>
    <mergeCell ref="E48:G48"/>
    <mergeCell ref="H48:J48"/>
    <mergeCell ref="K48:M48"/>
    <mergeCell ref="N48:P48"/>
    <mergeCell ref="Q48:S48"/>
    <mergeCell ref="T48:V48"/>
    <mergeCell ref="W48:Y48"/>
    <mergeCell ref="Z48:AB48"/>
    <mergeCell ref="E49:G49"/>
    <mergeCell ref="H49:J49"/>
    <mergeCell ref="K49:M49"/>
    <mergeCell ref="N49:P49"/>
    <mergeCell ref="Q49:S49"/>
    <mergeCell ref="T49:V49"/>
    <mergeCell ref="W49:Y49"/>
    <mergeCell ref="Z49:AB49"/>
    <mergeCell ref="E50:G50"/>
    <mergeCell ref="H50:J50"/>
    <mergeCell ref="K50:M50"/>
    <mergeCell ref="N50:P50"/>
    <mergeCell ref="Q50:S50"/>
    <mergeCell ref="T50:V50"/>
    <mergeCell ref="W50:Y50"/>
    <mergeCell ref="Z50:AB50"/>
    <mergeCell ref="E51:G51"/>
    <mergeCell ref="H51:J51"/>
    <mergeCell ref="K51:M51"/>
    <mergeCell ref="N51:P51"/>
    <mergeCell ref="Q51:S51"/>
    <mergeCell ref="T51:V51"/>
    <mergeCell ref="W51:Y51"/>
    <mergeCell ref="Z51:AB51"/>
    <mergeCell ref="E52:G52"/>
    <mergeCell ref="H52:J52"/>
    <mergeCell ref="K52:M52"/>
    <mergeCell ref="N52:P52"/>
    <mergeCell ref="Q52:S52"/>
    <mergeCell ref="T52:V52"/>
    <mergeCell ref="W52:Y52"/>
    <mergeCell ref="Z52:AB52"/>
    <mergeCell ref="E53:G53"/>
    <mergeCell ref="H53:J53"/>
    <mergeCell ref="K53:M53"/>
    <mergeCell ref="N53:P53"/>
    <mergeCell ref="Q53:S53"/>
    <mergeCell ref="T53:V53"/>
    <mergeCell ref="W53:Y53"/>
    <mergeCell ref="Z53:AB53"/>
    <mergeCell ref="E54:G54"/>
    <mergeCell ref="H54:J54"/>
    <mergeCell ref="K54:M54"/>
    <mergeCell ref="N54:P54"/>
    <mergeCell ref="Q54:S54"/>
    <mergeCell ref="T54:V54"/>
    <mergeCell ref="W54:Y54"/>
    <mergeCell ref="Z54:AB54"/>
    <mergeCell ref="E55:G55"/>
    <mergeCell ref="H55:J55"/>
    <mergeCell ref="K55:M55"/>
    <mergeCell ref="Q55:S55"/>
    <mergeCell ref="T55:V55"/>
    <mergeCell ref="W55:Y55"/>
    <mergeCell ref="E56:G56"/>
    <mergeCell ref="H56:J56"/>
    <mergeCell ref="K56:M56"/>
    <mergeCell ref="Q56:S56"/>
    <mergeCell ref="T56:V56"/>
    <mergeCell ref="W56:Y56"/>
    <mergeCell ref="E57:G57"/>
    <mergeCell ref="H57:J57"/>
    <mergeCell ref="K57:M57"/>
    <mergeCell ref="Q57:S57"/>
    <mergeCell ref="T57:V57"/>
    <mergeCell ref="W57:Y57"/>
    <mergeCell ref="E58:G58"/>
    <mergeCell ref="H58:J58"/>
    <mergeCell ref="K58:M58"/>
    <mergeCell ref="Q58:S58"/>
    <mergeCell ref="T58:V58"/>
    <mergeCell ref="W58:Y58"/>
    <mergeCell ref="E59:G59"/>
    <mergeCell ref="H59:J59"/>
    <mergeCell ref="K59:M59"/>
    <mergeCell ref="Q59:S59"/>
    <mergeCell ref="T59:V59"/>
    <mergeCell ref="W59:Y59"/>
    <mergeCell ref="E60:G60"/>
    <mergeCell ref="H60:J60"/>
    <mergeCell ref="K60:M60"/>
    <mergeCell ref="Q60:S60"/>
    <mergeCell ref="T60:V60"/>
    <mergeCell ref="W60:Y60"/>
    <mergeCell ref="Q61:S61"/>
    <mergeCell ref="T61:V61"/>
    <mergeCell ref="W61:Y61"/>
    <mergeCell ref="E64:P64"/>
    <mergeCell ref="Q64:AB64"/>
    <mergeCell ref="E67:G67"/>
    <mergeCell ref="H67:J67"/>
    <mergeCell ref="K67:M67"/>
    <mergeCell ref="N67:P67"/>
    <mergeCell ref="E68:G68"/>
    <mergeCell ref="H68:J68"/>
    <mergeCell ref="K68:M68"/>
    <mergeCell ref="N68:P68"/>
    <mergeCell ref="E69:G69"/>
    <mergeCell ref="H69:J69"/>
    <mergeCell ref="K69:M69"/>
    <mergeCell ref="N69:P69"/>
    <mergeCell ref="E61:G61"/>
    <mergeCell ref="H61:J61"/>
    <mergeCell ref="K61:M61"/>
    <mergeCell ref="E72:G72"/>
    <mergeCell ref="H72:J72"/>
    <mergeCell ref="K72:M72"/>
    <mergeCell ref="N72:P72"/>
    <mergeCell ref="E73:G73"/>
    <mergeCell ref="H73:J73"/>
    <mergeCell ref="K73:M73"/>
    <mergeCell ref="N73:P73"/>
    <mergeCell ref="E70:G70"/>
    <mergeCell ref="H70:J70"/>
    <mergeCell ref="K70:M70"/>
    <mergeCell ref="N70:P70"/>
    <mergeCell ref="E71:G71"/>
    <mergeCell ref="H71:J71"/>
    <mergeCell ref="K71:M71"/>
    <mergeCell ref="N71:P71"/>
    <mergeCell ref="E76:G76"/>
    <mergeCell ref="H76:J76"/>
    <mergeCell ref="K76:M76"/>
    <mergeCell ref="E77:G77"/>
    <mergeCell ref="H77:J77"/>
    <mergeCell ref="K77:M77"/>
    <mergeCell ref="E74:G74"/>
    <mergeCell ref="H74:J74"/>
    <mergeCell ref="K74:M74"/>
    <mergeCell ref="E75:G75"/>
    <mergeCell ref="H75:J75"/>
    <mergeCell ref="K75:M75"/>
    <mergeCell ref="E80:G80"/>
    <mergeCell ref="H80:J80"/>
    <mergeCell ref="K80:M80"/>
    <mergeCell ref="E78:G78"/>
    <mergeCell ref="H78:J78"/>
    <mergeCell ref="K78:M78"/>
    <mergeCell ref="E79:G79"/>
    <mergeCell ref="H79:J79"/>
    <mergeCell ref="K79:M79"/>
  </mergeCells>
  <pageMargins left="0.25" right="0.25" top="0.75" bottom="0.75" header="0.3" footer="0.3"/>
  <pageSetup paperSize="9" scale="3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4"/>
  <sheetViews>
    <sheetView topLeftCell="A143" zoomScale="80" zoomScaleNormal="80" workbookViewId="0">
      <selection activeCell="L169" sqref="L169:L294"/>
    </sheetView>
  </sheetViews>
  <sheetFormatPr defaultRowHeight="14.5" x14ac:dyDescent="0.35"/>
  <cols>
    <col min="1" max="2" width="12.81640625" customWidth="1"/>
    <col min="3" max="6" width="15.26953125" customWidth="1"/>
    <col min="7" max="7" width="17" customWidth="1"/>
    <col min="8" max="8" width="3.6328125" customWidth="1"/>
    <col min="9" max="9" width="17.26953125" customWidth="1"/>
    <col min="10" max="10" width="15.7265625" customWidth="1"/>
    <col min="11" max="11" width="14.54296875" customWidth="1"/>
    <col min="12" max="12" width="12.26953125" bestFit="1" customWidth="1"/>
    <col min="15" max="15" width="10.54296875" customWidth="1"/>
    <col min="17" max="17" width="14.81640625" customWidth="1"/>
    <col min="18" max="18" width="12" customWidth="1"/>
    <col min="19" max="19" width="11.7265625" customWidth="1"/>
    <col min="20" max="20" width="11.1796875" customWidth="1"/>
    <col min="23" max="25" width="11" customWidth="1"/>
  </cols>
  <sheetData>
    <row r="1" spans="1:26" s="1" customFormat="1" x14ac:dyDescent="0.35">
      <c r="A1" s="33" t="s">
        <v>146</v>
      </c>
      <c r="B1" s="6" t="s">
        <v>147</v>
      </c>
      <c r="C1" s="6"/>
      <c r="D1" s="6"/>
      <c r="E1" s="6"/>
      <c r="F1" s="6"/>
      <c r="G1" s="6"/>
      <c r="H1" s="6"/>
      <c r="I1" s="6"/>
      <c r="J1" s="6"/>
      <c r="K1" s="6"/>
      <c r="L1" s="6"/>
      <c r="M1" s="34"/>
      <c r="N1" s="17"/>
      <c r="O1" s="33" t="s">
        <v>148</v>
      </c>
      <c r="P1" s="6"/>
      <c r="Q1" s="6"/>
      <c r="R1" s="6"/>
      <c r="S1" s="6"/>
      <c r="T1" s="6"/>
      <c r="U1" s="6"/>
      <c r="V1" s="6"/>
      <c r="W1" s="6"/>
      <c r="X1" s="6"/>
      <c r="Y1" s="6"/>
      <c r="Z1" s="34"/>
    </row>
    <row r="2" spans="1:26" s="84" customFormat="1" ht="42" customHeight="1" x14ac:dyDescent="0.35">
      <c r="A2" s="81" t="s">
        <v>149</v>
      </c>
      <c r="B2" s="82" t="s">
        <v>150</v>
      </c>
      <c r="C2" s="82" t="s">
        <v>151</v>
      </c>
      <c r="D2" s="82" t="s">
        <v>152</v>
      </c>
      <c r="E2" s="82" t="s">
        <v>153</v>
      </c>
      <c r="F2" s="82" t="s">
        <v>25</v>
      </c>
      <c r="G2" s="82" t="s">
        <v>278</v>
      </c>
      <c r="H2" s="82"/>
      <c r="I2" s="82" t="s">
        <v>154</v>
      </c>
      <c r="J2" s="82" t="s">
        <v>155</v>
      </c>
      <c r="K2" s="82" t="s">
        <v>156</v>
      </c>
      <c r="L2" s="82" t="s">
        <v>157</v>
      </c>
      <c r="M2" s="83" t="s">
        <v>158</v>
      </c>
      <c r="N2" s="82"/>
      <c r="O2" s="81" t="s">
        <v>149</v>
      </c>
      <c r="P2" s="82" t="s">
        <v>150</v>
      </c>
      <c r="Q2" s="82" t="s">
        <v>151</v>
      </c>
      <c r="R2" s="82" t="s">
        <v>152</v>
      </c>
      <c r="S2" s="82" t="s">
        <v>153</v>
      </c>
      <c r="T2" s="82" t="s">
        <v>25</v>
      </c>
      <c r="U2" s="82" t="s">
        <v>278</v>
      </c>
      <c r="V2" s="82"/>
      <c r="W2" s="82"/>
      <c r="X2" s="82"/>
      <c r="Y2" s="82"/>
      <c r="Z2" s="83"/>
    </row>
    <row r="3" spans="1:26" x14ac:dyDescent="0.35">
      <c r="A3" s="28" t="b">
        <v>1</v>
      </c>
      <c r="B3" s="2" t="s">
        <v>159</v>
      </c>
      <c r="C3" s="2" t="s">
        <v>744</v>
      </c>
      <c r="D3" s="2">
        <v>25.11</v>
      </c>
      <c r="E3" s="85">
        <v>9.5399999999999999E-2</v>
      </c>
      <c r="F3" s="2">
        <v>0.1</v>
      </c>
      <c r="G3" s="2"/>
      <c r="H3" s="2"/>
      <c r="I3" s="2"/>
      <c r="J3" s="2"/>
      <c r="K3" s="2"/>
      <c r="L3" s="2"/>
      <c r="M3" s="29"/>
      <c r="N3" s="2"/>
      <c r="O3" s="28" t="b">
        <v>1</v>
      </c>
      <c r="P3" s="2" t="s">
        <v>546</v>
      </c>
      <c r="Q3" s="2" t="s">
        <v>547</v>
      </c>
      <c r="R3" s="2">
        <v>19.5</v>
      </c>
      <c r="S3" s="85">
        <v>9.4600000000000004E-2</v>
      </c>
      <c r="T3" s="2">
        <v>0.1</v>
      </c>
      <c r="U3" s="2"/>
      <c r="V3" s="2"/>
      <c r="W3" s="2"/>
      <c r="X3" s="2"/>
      <c r="Y3" s="2"/>
      <c r="Z3" s="29"/>
    </row>
    <row r="4" spans="1:26" x14ac:dyDescent="0.35">
      <c r="A4" s="28" t="b">
        <v>1</v>
      </c>
      <c r="B4" s="2" t="s">
        <v>163</v>
      </c>
      <c r="C4" s="2" t="s">
        <v>745</v>
      </c>
      <c r="D4" s="2">
        <v>25.15</v>
      </c>
      <c r="E4" s="85">
        <v>9.2799999999999994E-2</v>
      </c>
      <c r="F4" s="2">
        <v>0.1</v>
      </c>
      <c r="G4" s="2"/>
      <c r="H4" s="2"/>
      <c r="I4" s="2"/>
      <c r="J4" s="2"/>
      <c r="K4" s="2"/>
      <c r="L4" s="2"/>
      <c r="M4" s="29"/>
      <c r="N4" s="2"/>
      <c r="O4" s="28" t="b">
        <v>1</v>
      </c>
      <c r="P4" s="2" t="s">
        <v>548</v>
      </c>
      <c r="Q4" s="2" t="s">
        <v>549</v>
      </c>
      <c r="R4" s="2">
        <v>19.48</v>
      </c>
      <c r="S4" s="85">
        <v>9.5699999999999993E-2</v>
      </c>
      <c r="T4" s="2">
        <v>0.1</v>
      </c>
      <c r="U4" s="2"/>
      <c r="V4" s="2"/>
      <c r="W4" s="2"/>
      <c r="X4" s="2"/>
      <c r="Y4" s="2"/>
      <c r="Z4" s="29"/>
    </row>
    <row r="5" spans="1:26" x14ac:dyDescent="0.35">
      <c r="A5" s="28" t="b">
        <v>1</v>
      </c>
      <c r="B5" s="2" t="s">
        <v>167</v>
      </c>
      <c r="C5" s="2" t="s">
        <v>746</v>
      </c>
      <c r="D5" s="2">
        <v>25.12</v>
      </c>
      <c r="E5" s="85">
        <v>9.4299999999999995E-2</v>
      </c>
      <c r="F5" s="2">
        <v>0.1</v>
      </c>
      <c r="G5" s="2"/>
      <c r="H5" s="2"/>
      <c r="I5" s="2"/>
      <c r="J5" s="2"/>
      <c r="K5" s="2"/>
      <c r="L5" s="2"/>
      <c r="M5" s="29"/>
      <c r="N5" s="2"/>
      <c r="O5" s="28" t="b">
        <v>1</v>
      </c>
      <c r="P5" s="2" t="s">
        <v>550</v>
      </c>
      <c r="Q5" s="2" t="s">
        <v>551</v>
      </c>
      <c r="R5" s="2">
        <v>19.47</v>
      </c>
      <c r="S5" s="85">
        <v>9.6799999999999997E-2</v>
      </c>
      <c r="T5" s="2">
        <v>0.1</v>
      </c>
      <c r="U5" s="2"/>
      <c r="V5" s="2"/>
      <c r="W5" s="2"/>
      <c r="X5" s="2"/>
      <c r="Y5" s="2"/>
      <c r="Z5" s="29"/>
    </row>
    <row r="6" spans="1:26" x14ac:dyDescent="0.35">
      <c r="A6" s="28" t="b">
        <v>1</v>
      </c>
      <c r="B6" s="2" t="s">
        <v>171</v>
      </c>
      <c r="C6" s="2" t="s">
        <v>747</v>
      </c>
      <c r="D6" s="2">
        <v>26.54</v>
      </c>
      <c r="E6" s="85">
        <v>3.4799999999999998E-2</v>
      </c>
      <c r="F6" s="2">
        <v>0.04</v>
      </c>
      <c r="G6" s="2"/>
      <c r="H6" s="2"/>
      <c r="I6" s="2"/>
      <c r="J6" s="2"/>
      <c r="K6" s="2"/>
      <c r="L6" s="2"/>
      <c r="M6" s="29"/>
      <c r="N6" s="2"/>
      <c r="O6" s="28" t="b">
        <v>1</v>
      </c>
      <c r="P6" s="2" t="s">
        <v>552</v>
      </c>
      <c r="Q6" s="2" t="s">
        <v>553</v>
      </c>
      <c r="R6" s="2">
        <v>20.62</v>
      </c>
      <c r="S6" s="85">
        <v>4.2700000000000002E-2</v>
      </c>
      <c r="T6" s="2">
        <v>0.04</v>
      </c>
      <c r="U6" s="2"/>
      <c r="V6" s="2"/>
      <c r="W6" s="2"/>
      <c r="X6" s="2"/>
      <c r="Y6" s="2"/>
      <c r="Z6" s="29"/>
    </row>
    <row r="7" spans="1:26" x14ac:dyDescent="0.35">
      <c r="A7" s="28" t="b">
        <v>1</v>
      </c>
      <c r="B7" s="2" t="s">
        <v>175</v>
      </c>
      <c r="C7" s="2" t="s">
        <v>748</v>
      </c>
      <c r="D7" s="2">
        <v>26.22</v>
      </c>
      <c r="E7" s="85">
        <v>4.3499999999999997E-2</v>
      </c>
      <c r="F7" s="2">
        <v>0.04</v>
      </c>
      <c r="G7" s="2"/>
      <c r="H7" s="2"/>
      <c r="I7" s="2"/>
      <c r="J7" s="2"/>
      <c r="K7" s="2"/>
      <c r="L7" s="2"/>
      <c r="M7" s="29"/>
      <c r="N7" s="2"/>
      <c r="O7" s="28" t="b">
        <v>1</v>
      </c>
      <c r="P7" s="2" t="s">
        <v>554</v>
      </c>
      <c r="Q7" s="2" t="s">
        <v>555</v>
      </c>
      <c r="R7" s="2">
        <v>20.67</v>
      </c>
      <c r="S7" s="85">
        <v>4.1099999999999998E-2</v>
      </c>
      <c r="T7" s="2">
        <v>0.04</v>
      </c>
      <c r="U7" s="2"/>
      <c r="V7" s="2"/>
      <c r="W7" s="2"/>
      <c r="X7" s="2"/>
      <c r="Y7" s="2"/>
      <c r="Z7" s="29"/>
    </row>
    <row r="8" spans="1:26" x14ac:dyDescent="0.35">
      <c r="A8" s="28" t="b">
        <v>1</v>
      </c>
      <c r="B8" s="2" t="s">
        <v>179</v>
      </c>
      <c r="C8" s="2" t="s">
        <v>749</v>
      </c>
      <c r="D8" s="2">
        <v>26.2</v>
      </c>
      <c r="E8" s="85">
        <v>4.4299999999999999E-2</v>
      </c>
      <c r="F8" s="2">
        <v>0.04</v>
      </c>
      <c r="G8" s="85">
        <f>AVERAGE(D6:D8)</f>
        <v>26.319999999999997</v>
      </c>
      <c r="H8" s="2"/>
      <c r="I8" s="2">
        <f>U8-G8</f>
        <v>-5.7133333333333276</v>
      </c>
      <c r="J8" s="2">
        <f>U8-G8</f>
        <v>-5.7133333333333276</v>
      </c>
      <c r="K8" s="2">
        <f>J8-I8</f>
        <v>0</v>
      </c>
      <c r="L8" s="2">
        <f>2^(-K8)</f>
        <v>1</v>
      </c>
      <c r="M8" s="29"/>
      <c r="N8" s="2"/>
      <c r="O8" s="28" t="b">
        <v>1</v>
      </c>
      <c r="P8" s="2" t="s">
        <v>556</v>
      </c>
      <c r="Q8" s="2" t="s">
        <v>557</v>
      </c>
      <c r="R8" s="2">
        <v>20.53</v>
      </c>
      <c r="S8" s="85">
        <v>4.5400000000000003E-2</v>
      </c>
      <c r="T8" s="2">
        <v>0.04</v>
      </c>
      <c r="U8" s="2">
        <f>AVERAGE(R6:R8)</f>
        <v>20.606666666666669</v>
      </c>
      <c r="V8" s="2"/>
      <c r="W8" s="2"/>
      <c r="X8" s="2"/>
      <c r="Y8" s="2"/>
      <c r="Z8" s="29"/>
    </row>
    <row r="9" spans="1:26" x14ac:dyDescent="0.35">
      <c r="A9" s="28" t="b">
        <v>1</v>
      </c>
      <c r="B9" s="2" t="s">
        <v>183</v>
      </c>
      <c r="C9" s="2" t="s">
        <v>750</v>
      </c>
      <c r="D9" s="2">
        <v>29.07</v>
      </c>
      <c r="E9" s="85">
        <v>5.7999999999999996E-3</v>
      </c>
      <c r="F9" s="2">
        <v>8.0000000000000002E-3</v>
      </c>
      <c r="G9" s="2"/>
      <c r="H9" s="2"/>
      <c r="I9" s="2"/>
      <c r="J9" s="2"/>
      <c r="K9" s="2"/>
      <c r="L9" s="2"/>
      <c r="M9" s="29"/>
      <c r="N9" s="2"/>
      <c r="O9" s="28" t="b">
        <v>1</v>
      </c>
      <c r="P9" s="2" t="s">
        <v>558</v>
      </c>
      <c r="Q9" s="2" t="s">
        <v>559</v>
      </c>
      <c r="R9" s="2">
        <v>23</v>
      </c>
      <c r="S9" s="85">
        <v>7.8399999999999997E-3</v>
      </c>
      <c r="T9" s="2">
        <v>8.0000000000000002E-3</v>
      </c>
      <c r="U9" s="2"/>
      <c r="V9" s="2"/>
      <c r="W9" s="2"/>
      <c r="X9" s="2"/>
      <c r="Y9" s="2"/>
      <c r="Z9" s="29"/>
    </row>
    <row r="10" spans="1:26" x14ac:dyDescent="0.35">
      <c r="A10" s="28" t="b">
        <v>1</v>
      </c>
      <c r="B10" s="2" t="s">
        <v>187</v>
      </c>
      <c r="C10" s="2" t="s">
        <v>751</v>
      </c>
      <c r="D10" s="2">
        <v>28.66</v>
      </c>
      <c r="E10" s="85">
        <v>7.79E-3</v>
      </c>
      <c r="F10" s="2">
        <v>8.0000000000000002E-3</v>
      </c>
      <c r="G10" s="2"/>
      <c r="H10" s="2"/>
      <c r="I10" s="2"/>
      <c r="J10" s="2"/>
      <c r="K10" s="2"/>
      <c r="L10" s="2"/>
      <c r="M10" s="29"/>
      <c r="N10" s="2"/>
      <c r="O10" s="28" t="b">
        <v>1</v>
      </c>
      <c r="P10" s="2" t="s">
        <v>560</v>
      </c>
      <c r="Q10" s="2" t="s">
        <v>561</v>
      </c>
      <c r="R10" s="2">
        <v>23.17</v>
      </c>
      <c r="S10" s="85">
        <v>6.9300000000000004E-3</v>
      </c>
      <c r="T10" s="2">
        <v>8.0000000000000002E-3</v>
      </c>
      <c r="U10" s="2"/>
      <c r="V10" s="2"/>
      <c r="W10" s="2"/>
      <c r="X10" s="2"/>
      <c r="Y10" s="2"/>
      <c r="Z10" s="29"/>
    </row>
    <row r="11" spans="1:26" x14ac:dyDescent="0.35">
      <c r="A11" s="28" t="b">
        <v>1</v>
      </c>
      <c r="B11" s="2" t="s">
        <v>191</v>
      </c>
      <c r="C11" s="2" t="s">
        <v>752</v>
      </c>
      <c r="D11" s="2">
        <v>28.64</v>
      </c>
      <c r="E11" s="85">
        <v>7.8799999999999999E-3</v>
      </c>
      <c r="F11" s="2">
        <v>8.0000000000000002E-3</v>
      </c>
      <c r="G11" s="2"/>
      <c r="H11" s="2"/>
      <c r="I11" s="2"/>
      <c r="J11" s="2"/>
      <c r="K11" s="2"/>
      <c r="L11" s="2"/>
      <c r="M11" s="29"/>
      <c r="N11" s="2"/>
      <c r="O11" s="28" t="b">
        <v>1</v>
      </c>
      <c r="P11" s="2" t="s">
        <v>562</v>
      </c>
      <c r="Q11" s="2" t="s">
        <v>563</v>
      </c>
      <c r="R11" s="2">
        <v>22.98</v>
      </c>
      <c r="S11" s="85">
        <v>7.92E-3</v>
      </c>
      <c r="T11" s="2">
        <v>8.0000000000000002E-3</v>
      </c>
      <c r="U11" s="2"/>
      <c r="V11" s="2"/>
      <c r="W11" s="2"/>
      <c r="X11" s="2"/>
      <c r="Y11" s="2"/>
      <c r="Z11" s="29"/>
    </row>
    <row r="12" spans="1:26" x14ac:dyDescent="0.35">
      <c r="A12" s="28" t="b">
        <v>1</v>
      </c>
      <c r="B12" s="2" t="s">
        <v>195</v>
      </c>
      <c r="C12" s="2" t="s">
        <v>753</v>
      </c>
      <c r="D12" s="2">
        <v>31.51</v>
      </c>
      <c r="E12" s="85">
        <v>1.0399999999999999E-3</v>
      </c>
      <c r="F12" s="2">
        <v>1.5E-3</v>
      </c>
      <c r="G12" s="2"/>
      <c r="H12" s="2"/>
      <c r="I12" s="2"/>
      <c r="J12" s="2"/>
      <c r="K12" s="2"/>
      <c r="L12" s="2"/>
      <c r="M12" s="29"/>
      <c r="N12" s="2"/>
      <c r="O12" s="28" t="b">
        <v>1</v>
      </c>
      <c r="P12" s="2" t="s">
        <v>564</v>
      </c>
      <c r="Q12" s="2" t="s">
        <v>565</v>
      </c>
      <c r="R12" s="2">
        <v>25.59</v>
      </c>
      <c r="S12" s="85">
        <v>1.47E-3</v>
      </c>
      <c r="T12" s="2">
        <v>1.6000000000000001E-3</v>
      </c>
      <c r="U12" s="2"/>
      <c r="V12" s="2"/>
      <c r="W12" s="2"/>
      <c r="X12" s="2"/>
      <c r="Y12" s="2"/>
      <c r="Z12" s="29"/>
    </row>
    <row r="13" spans="1:26" x14ac:dyDescent="0.35">
      <c r="A13" s="28" t="b">
        <v>1</v>
      </c>
      <c r="B13" s="2" t="s">
        <v>199</v>
      </c>
      <c r="C13" s="2" t="s">
        <v>754</v>
      </c>
      <c r="D13" s="2">
        <v>31.17</v>
      </c>
      <c r="E13" s="85">
        <v>1.32E-3</v>
      </c>
      <c r="F13" s="2">
        <v>1.5E-3</v>
      </c>
      <c r="G13" s="2"/>
      <c r="H13" s="2"/>
      <c r="I13" s="2"/>
      <c r="J13" s="2"/>
      <c r="K13" s="2"/>
      <c r="L13" s="2"/>
      <c r="M13" s="29"/>
      <c r="N13" s="2"/>
      <c r="O13" s="28" t="b">
        <v>1</v>
      </c>
      <c r="P13" s="2" t="s">
        <v>566</v>
      </c>
      <c r="Q13" s="2" t="s">
        <v>567</v>
      </c>
      <c r="R13" s="2">
        <v>25.67</v>
      </c>
      <c r="S13" s="85">
        <v>1.4E-3</v>
      </c>
      <c r="T13" s="2">
        <v>1.6000000000000001E-3</v>
      </c>
      <c r="U13" s="2"/>
      <c r="V13" s="2"/>
      <c r="W13" s="2"/>
      <c r="X13" s="2"/>
      <c r="Y13" s="2"/>
      <c r="Z13" s="29"/>
    </row>
    <row r="14" spans="1:26" x14ac:dyDescent="0.35">
      <c r="A14" s="28" t="b">
        <v>1</v>
      </c>
      <c r="B14" s="2" t="s">
        <v>203</v>
      </c>
      <c r="C14" s="2" t="s">
        <v>755</v>
      </c>
      <c r="D14" s="2">
        <v>31.82</v>
      </c>
      <c r="E14" s="85">
        <v>8.34E-4</v>
      </c>
      <c r="F14" s="2">
        <v>1.5E-3</v>
      </c>
      <c r="G14" s="2"/>
      <c r="H14" s="2"/>
      <c r="I14" s="2"/>
      <c r="J14" s="2"/>
      <c r="K14" s="2"/>
      <c r="L14" s="2"/>
      <c r="M14" s="29"/>
      <c r="N14" s="2"/>
      <c r="O14" s="28" t="b">
        <v>1</v>
      </c>
      <c r="P14" s="2" t="s">
        <v>568</v>
      </c>
      <c r="Q14" s="2" t="s">
        <v>569</v>
      </c>
      <c r="R14" s="2">
        <v>25.52</v>
      </c>
      <c r="S14" s="85">
        <v>1.5299999999999999E-3</v>
      </c>
      <c r="T14" s="2">
        <v>1.6000000000000001E-3</v>
      </c>
      <c r="U14" s="2"/>
      <c r="V14" s="2"/>
      <c r="W14" s="2"/>
      <c r="X14" s="2"/>
      <c r="Y14" s="2"/>
      <c r="Z14" s="29"/>
    </row>
    <row r="15" spans="1:26" x14ac:dyDescent="0.35">
      <c r="A15" s="28" t="b">
        <v>1</v>
      </c>
      <c r="B15" s="2" t="s">
        <v>207</v>
      </c>
      <c r="C15" s="2" t="s">
        <v>756</v>
      </c>
      <c r="D15" s="2">
        <v>31.86</v>
      </c>
      <c r="E15" s="85">
        <v>8.1400000000000005E-4</v>
      </c>
      <c r="F15" s="2">
        <v>1E-3</v>
      </c>
      <c r="G15" s="2"/>
      <c r="H15" s="2"/>
      <c r="I15" s="2"/>
      <c r="J15" s="2"/>
      <c r="K15" s="2"/>
      <c r="L15" s="2"/>
      <c r="M15" s="29"/>
      <c r="N15" s="2"/>
      <c r="O15" s="28" t="b">
        <v>1</v>
      </c>
      <c r="P15" s="2" t="s">
        <v>570</v>
      </c>
      <c r="Q15" s="2" t="s">
        <v>571</v>
      </c>
      <c r="R15" s="2">
        <v>26.02</v>
      </c>
      <c r="S15" s="85">
        <v>1.15E-3</v>
      </c>
      <c r="T15" s="2">
        <v>1E-3</v>
      </c>
      <c r="U15" s="2"/>
      <c r="V15" s="2"/>
      <c r="W15" s="2"/>
      <c r="X15" s="2"/>
      <c r="Y15" s="2"/>
      <c r="Z15" s="29"/>
    </row>
    <row r="16" spans="1:26" x14ac:dyDescent="0.35">
      <c r="A16" s="28" t="b">
        <v>1</v>
      </c>
      <c r="B16" s="2" t="s">
        <v>211</v>
      </c>
      <c r="C16" s="2" t="s">
        <v>757</v>
      </c>
      <c r="D16" s="2">
        <v>32.840000000000003</v>
      </c>
      <c r="E16" s="85">
        <v>4.08E-4</v>
      </c>
      <c r="F16" s="2">
        <v>1E-3</v>
      </c>
      <c r="G16" s="2"/>
      <c r="H16" s="2"/>
      <c r="I16" s="2"/>
      <c r="J16" s="2"/>
      <c r="K16" s="2"/>
      <c r="L16" s="2"/>
      <c r="M16" s="29"/>
      <c r="N16" s="2"/>
      <c r="O16" s="28" t="b">
        <v>1</v>
      </c>
      <c r="P16" s="2" t="s">
        <v>572</v>
      </c>
      <c r="Q16" s="2" t="s">
        <v>573</v>
      </c>
      <c r="R16" s="2">
        <v>26.16</v>
      </c>
      <c r="S16" s="85">
        <v>1.06E-3</v>
      </c>
      <c r="T16" s="2">
        <v>1E-3</v>
      </c>
      <c r="U16" s="2"/>
      <c r="V16" s="2"/>
      <c r="W16" s="2"/>
      <c r="X16" s="2"/>
      <c r="Y16" s="2"/>
      <c r="Z16" s="29"/>
    </row>
    <row r="17" spans="1:26" x14ac:dyDescent="0.35">
      <c r="A17" s="28" t="b">
        <v>1</v>
      </c>
      <c r="B17" s="2" t="s">
        <v>215</v>
      </c>
      <c r="C17" s="2" t="s">
        <v>758</v>
      </c>
      <c r="D17" s="2">
        <v>31.86</v>
      </c>
      <c r="E17" s="85">
        <v>8.12E-4</v>
      </c>
      <c r="F17" s="2">
        <v>1E-3</v>
      </c>
      <c r="G17" s="2"/>
      <c r="H17" s="2"/>
      <c r="I17" s="2"/>
      <c r="J17" s="2"/>
      <c r="K17" s="2"/>
      <c r="L17" s="2"/>
      <c r="M17" s="29"/>
      <c r="N17" s="2"/>
      <c r="O17" s="28" t="b">
        <v>1</v>
      </c>
      <c r="P17" s="2" t="s">
        <v>574</v>
      </c>
      <c r="Q17" s="2" t="s">
        <v>575</v>
      </c>
      <c r="R17" s="2">
        <v>26.51</v>
      </c>
      <c r="S17" s="85">
        <v>8.7600000000000004E-4</v>
      </c>
      <c r="T17" s="2">
        <v>1E-3</v>
      </c>
      <c r="U17" s="2"/>
      <c r="V17" s="2"/>
      <c r="W17" s="2"/>
      <c r="X17" s="2"/>
      <c r="Y17" s="2"/>
      <c r="Z17" s="29"/>
    </row>
    <row r="18" spans="1:26" x14ac:dyDescent="0.35">
      <c r="A18" s="28" t="b">
        <v>1</v>
      </c>
      <c r="B18" s="2" t="s">
        <v>219</v>
      </c>
      <c r="C18" s="2" t="s">
        <v>27</v>
      </c>
      <c r="D18" s="2">
        <v>40</v>
      </c>
      <c r="E18" s="85">
        <v>2.6000000000000001E-6</v>
      </c>
      <c r="F18" s="2">
        <v>0</v>
      </c>
      <c r="G18" s="2" t="s">
        <v>227</v>
      </c>
      <c r="H18" s="2"/>
      <c r="I18" s="2"/>
      <c r="J18" s="2"/>
      <c r="K18" s="2"/>
      <c r="L18" s="2"/>
      <c r="M18" s="29"/>
      <c r="N18" s="2"/>
      <c r="O18" s="28" t="b">
        <v>1</v>
      </c>
      <c r="P18" s="2" t="s">
        <v>576</v>
      </c>
      <c r="Q18" s="2" t="s">
        <v>577</v>
      </c>
      <c r="R18" s="2">
        <v>40</v>
      </c>
      <c r="S18" s="85">
        <v>6.2000000000000003E-5</v>
      </c>
      <c r="T18" s="2">
        <v>0</v>
      </c>
      <c r="U18" s="2" t="s">
        <v>227</v>
      </c>
      <c r="V18" s="2"/>
      <c r="W18" s="2"/>
      <c r="X18" s="2"/>
      <c r="Y18" s="2"/>
      <c r="Z18" s="29"/>
    </row>
    <row r="19" spans="1:26" x14ac:dyDescent="0.35">
      <c r="A19" s="28" t="b">
        <v>1</v>
      </c>
      <c r="B19" s="2" t="s">
        <v>221</v>
      </c>
      <c r="C19" s="2" t="s">
        <v>27</v>
      </c>
      <c r="D19" s="2">
        <v>40</v>
      </c>
      <c r="E19" s="85">
        <v>2.6000000000000001E-6</v>
      </c>
      <c r="F19" s="2">
        <v>0</v>
      </c>
      <c r="G19" s="2" t="s">
        <v>227</v>
      </c>
      <c r="H19" s="2"/>
      <c r="I19" s="2"/>
      <c r="J19" s="2"/>
      <c r="K19" s="2"/>
      <c r="L19" s="2"/>
      <c r="M19" s="29"/>
      <c r="N19" s="2"/>
      <c r="O19" s="28" t="b">
        <v>1</v>
      </c>
      <c r="P19" s="2" t="s">
        <v>578</v>
      </c>
      <c r="Q19" s="2" t="s">
        <v>579</v>
      </c>
      <c r="R19" s="2"/>
      <c r="S19" s="85"/>
      <c r="T19" s="2">
        <v>0</v>
      </c>
      <c r="U19" s="2"/>
      <c r="V19" s="2"/>
      <c r="W19" s="2"/>
      <c r="X19" s="2"/>
      <c r="Y19" s="2"/>
      <c r="Z19" s="29"/>
    </row>
    <row r="20" spans="1:26" x14ac:dyDescent="0.35">
      <c r="A20" s="28" t="b">
        <v>1</v>
      </c>
      <c r="B20" s="2" t="s">
        <v>224</v>
      </c>
      <c r="C20" s="2" t="s">
        <v>27</v>
      </c>
      <c r="D20" s="2">
        <v>37.270000000000003</v>
      </c>
      <c r="E20" s="85">
        <v>1.7799999999999999E-5</v>
      </c>
      <c r="F20" s="2">
        <v>0</v>
      </c>
      <c r="G20" s="2" t="s">
        <v>233</v>
      </c>
      <c r="H20" s="2"/>
      <c r="I20" s="2"/>
      <c r="J20" s="2"/>
      <c r="K20" s="2"/>
      <c r="L20" s="2"/>
      <c r="M20" s="29"/>
      <c r="N20" s="2"/>
      <c r="O20" s="28" t="b">
        <v>1</v>
      </c>
      <c r="P20" s="2" t="s">
        <v>580</v>
      </c>
      <c r="Q20" s="2" t="s">
        <v>581</v>
      </c>
      <c r="R20" s="2">
        <v>38.049999999999997</v>
      </c>
      <c r="S20" s="85">
        <v>5.1700000000000003E-5</v>
      </c>
      <c r="T20" s="2">
        <v>0</v>
      </c>
      <c r="U20" s="2" t="s">
        <v>233</v>
      </c>
      <c r="V20" s="2"/>
      <c r="W20" s="2"/>
      <c r="X20" s="2"/>
      <c r="Y20" s="2"/>
      <c r="Z20" s="29"/>
    </row>
    <row r="21" spans="1:26" x14ac:dyDescent="0.35">
      <c r="A21" s="28" t="b">
        <v>1</v>
      </c>
      <c r="B21" s="2" t="s">
        <v>226</v>
      </c>
      <c r="C21" s="102">
        <v>1</v>
      </c>
      <c r="D21" s="2">
        <v>28.94</v>
      </c>
      <c r="E21" s="85">
        <v>6.3899999999999998E-3</v>
      </c>
      <c r="F21" s="2">
        <v>0</v>
      </c>
      <c r="G21" s="2"/>
      <c r="H21" s="2"/>
      <c r="I21" s="2">
        <f>R21-D21</f>
        <v>-7.3300000000000018</v>
      </c>
      <c r="J21" s="85">
        <f>$U$8-$G$8</f>
        <v>-5.7133333333333276</v>
      </c>
      <c r="K21" s="85">
        <f>J21-I21</f>
        <v>1.6166666666666742</v>
      </c>
      <c r="L21" s="2">
        <f>2^(-K21)</f>
        <v>0.32608801744138932</v>
      </c>
      <c r="M21" s="29"/>
      <c r="N21" s="2"/>
      <c r="O21" s="28" t="b">
        <v>1</v>
      </c>
      <c r="P21" s="2" t="s">
        <v>582</v>
      </c>
      <c r="Q21" s="2" t="s">
        <v>583</v>
      </c>
      <c r="R21" s="2">
        <v>21.61</v>
      </c>
      <c r="S21" s="85">
        <v>2.1100000000000001E-2</v>
      </c>
      <c r="T21" s="2">
        <v>0</v>
      </c>
      <c r="U21" s="2"/>
      <c r="V21" s="2"/>
      <c r="W21" s="2"/>
      <c r="X21" s="2"/>
      <c r="Y21" s="2"/>
      <c r="Z21" s="29"/>
    </row>
    <row r="22" spans="1:26" x14ac:dyDescent="0.35">
      <c r="A22" s="28" t="b">
        <v>1</v>
      </c>
      <c r="B22" s="2" t="s">
        <v>229</v>
      </c>
      <c r="C22" s="102">
        <v>1</v>
      </c>
      <c r="D22" s="2">
        <v>28.43</v>
      </c>
      <c r="E22" s="85">
        <v>9.1400000000000006E-3</v>
      </c>
      <c r="F22" s="2">
        <v>0</v>
      </c>
      <c r="G22" s="2"/>
      <c r="H22" s="2"/>
      <c r="I22" s="2">
        <f>R22-D22</f>
        <v>-6.66</v>
      </c>
      <c r="J22" s="85">
        <f>$U$8-$G$8</f>
        <v>-5.7133333333333276</v>
      </c>
      <c r="K22" s="85">
        <f>J22-I22</f>
        <v>0.94666666666667254</v>
      </c>
      <c r="L22" s="2">
        <f>2^(-K22)</f>
        <v>0.51882982957987156</v>
      </c>
      <c r="M22" s="29"/>
      <c r="N22" s="2"/>
      <c r="O22" s="28" t="b">
        <v>1</v>
      </c>
      <c r="P22" s="2" t="s">
        <v>584</v>
      </c>
      <c r="Q22" s="2" t="s">
        <v>585</v>
      </c>
      <c r="R22" s="2">
        <v>21.77</v>
      </c>
      <c r="S22" s="85">
        <v>1.8800000000000001E-2</v>
      </c>
      <c r="T22" s="2">
        <v>0</v>
      </c>
      <c r="U22" s="2"/>
      <c r="V22" s="2"/>
      <c r="W22" s="2"/>
      <c r="X22" s="2"/>
      <c r="Y22" s="2"/>
      <c r="Z22" s="29"/>
    </row>
    <row r="23" spans="1:26" x14ac:dyDescent="0.35">
      <c r="A23" s="28" t="b">
        <v>1</v>
      </c>
      <c r="B23" s="2" t="s">
        <v>231</v>
      </c>
      <c r="C23" s="102">
        <v>1</v>
      </c>
      <c r="D23" s="2">
        <v>28.32</v>
      </c>
      <c r="E23" s="85">
        <v>9.8600000000000007E-3</v>
      </c>
      <c r="F23" s="2">
        <v>0</v>
      </c>
      <c r="G23" s="2"/>
      <c r="H23" s="2"/>
      <c r="I23" s="2">
        <f t="shared" ref="I23:I44" si="0">R23-D23</f>
        <v>-6.7100000000000009</v>
      </c>
      <c r="J23" s="85">
        <f t="shared" ref="J23:J86" si="1">$U$8-$G$8</f>
        <v>-5.7133333333333276</v>
      </c>
      <c r="K23" s="85">
        <f t="shared" ref="K23:K44" si="2">J23-I23</f>
        <v>0.99666666666667325</v>
      </c>
      <c r="L23" s="2">
        <f t="shared" ref="L23:L86" si="3">2^(-K23)</f>
        <v>0.50115658092108417</v>
      </c>
      <c r="M23" s="29">
        <f>AVERAGE(L21:L23)</f>
        <v>0.44869147598078163</v>
      </c>
      <c r="N23" s="2"/>
      <c r="O23" s="28" t="b">
        <v>1</v>
      </c>
      <c r="P23" s="2" t="s">
        <v>586</v>
      </c>
      <c r="Q23" s="2" t="s">
        <v>587</v>
      </c>
      <c r="R23" s="2">
        <v>21.61</v>
      </c>
      <c r="S23" s="85">
        <v>2.1000000000000001E-2</v>
      </c>
      <c r="T23" s="2">
        <v>0</v>
      </c>
      <c r="U23" s="2"/>
      <c r="V23" s="2"/>
      <c r="W23" s="2"/>
      <c r="X23" s="2"/>
      <c r="Y23" s="2"/>
      <c r="Z23" s="29"/>
    </row>
    <row r="24" spans="1:26" x14ac:dyDescent="0.35">
      <c r="A24" s="28" t="b">
        <v>1</v>
      </c>
      <c r="B24" s="2" t="s">
        <v>234</v>
      </c>
      <c r="C24" s="102">
        <v>2</v>
      </c>
      <c r="D24" s="2">
        <v>28.97</v>
      </c>
      <c r="E24" s="85">
        <v>6.2599999999999999E-3</v>
      </c>
      <c r="F24" s="2">
        <v>0</v>
      </c>
      <c r="G24" s="2"/>
      <c r="H24" s="2"/>
      <c r="I24" s="2">
        <f t="shared" si="0"/>
        <v>-7.2799999999999976</v>
      </c>
      <c r="J24" s="85">
        <f t="shared" si="1"/>
        <v>-5.7133333333333276</v>
      </c>
      <c r="K24" s="85">
        <f t="shared" si="2"/>
        <v>1.56666666666667</v>
      </c>
      <c r="L24" s="2">
        <f t="shared" si="3"/>
        <v>0.33758748654204679</v>
      </c>
      <c r="M24" s="29"/>
      <c r="N24" s="2"/>
      <c r="O24" s="28" t="b">
        <v>1</v>
      </c>
      <c r="P24" s="2" t="s">
        <v>588</v>
      </c>
      <c r="Q24" s="2" t="s">
        <v>589</v>
      </c>
      <c r="R24" s="2">
        <v>21.69</v>
      </c>
      <c r="S24" s="85">
        <v>1.9800000000000002E-2</v>
      </c>
      <c r="T24" s="2">
        <v>0</v>
      </c>
      <c r="U24" s="2"/>
      <c r="V24" s="2"/>
      <c r="W24" s="2"/>
      <c r="X24" s="2"/>
      <c r="Y24" s="2"/>
      <c r="Z24" s="29"/>
    </row>
    <row r="25" spans="1:26" x14ac:dyDescent="0.35">
      <c r="A25" s="86" t="b">
        <v>1</v>
      </c>
      <c r="B25" s="87" t="s">
        <v>236</v>
      </c>
      <c r="C25" s="103">
        <v>2</v>
      </c>
      <c r="D25" s="87">
        <v>28.81</v>
      </c>
      <c r="E25" s="88">
        <v>6.9699999999999996E-3</v>
      </c>
      <c r="F25" s="17">
        <v>0</v>
      </c>
      <c r="G25" s="17"/>
      <c r="H25" s="2"/>
      <c r="I25" s="2">
        <f t="shared" si="0"/>
        <v>-7.0599999999999987</v>
      </c>
      <c r="J25" s="85">
        <f t="shared" si="1"/>
        <v>-5.7133333333333276</v>
      </c>
      <c r="K25" s="85">
        <f t="shared" si="2"/>
        <v>1.3466666666666711</v>
      </c>
      <c r="L25" s="2">
        <f t="shared" si="3"/>
        <v>0.39319948394698934</v>
      </c>
      <c r="M25" s="29"/>
      <c r="N25" s="2"/>
      <c r="O25" s="28" t="b">
        <v>1</v>
      </c>
      <c r="P25" s="2" t="s">
        <v>590</v>
      </c>
      <c r="Q25" s="2" t="s">
        <v>591</v>
      </c>
      <c r="R25" s="2">
        <v>21.75</v>
      </c>
      <c r="S25" s="85">
        <v>1.9099999999999999E-2</v>
      </c>
      <c r="T25" s="2">
        <v>0</v>
      </c>
      <c r="U25" s="2"/>
      <c r="V25" s="2"/>
      <c r="W25" s="2"/>
      <c r="X25" s="2"/>
      <c r="Y25" s="2"/>
      <c r="Z25" s="29"/>
    </row>
    <row r="26" spans="1:26" x14ac:dyDescent="0.35">
      <c r="A26" s="28" t="b">
        <v>1</v>
      </c>
      <c r="B26" s="2" t="s">
        <v>238</v>
      </c>
      <c r="C26" s="102">
        <v>2</v>
      </c>
      <c r="D26" s="2">
        <v>29.12</v>
      </c>
      <c r="E26" s="85">
        <v>5.62E-3</v>
      </c>
      <c r="F26" s="2">
        <v>0</v>
      </c>
      <c r="G26" s="3"/>
      <c r="H26" s="17"/>
      <c r="I26" s="2">
        <f t="shared" si="0"/>
        <v>-7.48</v>
      </c>
      <c r="J26" s="85">
        <f t="shared" si="1"/>
        <v>-5.7133333333333276</v>
      </c>
      <c r="K26" s="85">
        <f t="shared" si="2"/>
        <v>1.7666666666666728</v>
      </c>
      <c r="L26" s="2">
        <f t="shared" si="3"/>
        <v>0.29388697657090096</v>
      </c>
      <c r="M26" s="29">
        <f t="shared" ref="M26:M44" si="4">AVERAGE(L24:L26)</f>
        <v>0.34155798235331236</v>
      </c>
      <c r="N26" s="2"/>
      <c r="O26" s="86" t="b">
        <v>1</v>
      </c>
      <c r="P26" s="87" t="s">
        <v>592</v>
      </c>
      <c r="Q26" s="87" t="s">
        <v>593</v>
      </c>
      <c r="R26" s="87">
        <v>21.64</v>
      </c>
      <c r="S26" s="88">
        <v>2.07E-2</v>
      </c>
      <c r="T26" s="87">
        <v>0</v>
      </c>
      <c r="U26" s="87"/>
      <c r="V26" s="17"/>
      <c r="W26" s="17"/>
      <c r="X26" s="17"/>
      <c r="Y26" s="2"/>
      <c r="Z26" s="29"/>
    </row>
    <row r="27" spans="1:26" s="1" customFormat="1" x14ac:dyDescent="0.35">
      <c r="A27" s="28" t="b">
        <v>1</v>
      </c>
      <c r="B27" s="2" t="s">
        <v>240</v>
      </c>
      <c r="C27" s="102">
        <v>3</v>
      </c>
      <c r="D27" s="2">
        <v>29.13</v>
      </c>
      <c r="E27" s="85">
        <v>5.5900000000000004E-3</v>
      </c>
      <c r="F27" s="2">
        <v>0</v>
      </c>
      <c r="G27" s="35"/>
      <c r="H27" s="3"/>
      <c r="I27" s="2">
        <f t="shared" si="0"/>
        <v>-6.91</v>
      </c>
      <c r="J27" s="85">
        <f t="shared" si="1"/>
        <v>-5.7133333333333276</v>
      </c>
      <c r="K27" s="85">
        <f t="shared" si="2"/>
        <v>1.1966666666666725</v>
      </c>
      <c r="L27" s="2">
        <f t="shared" si="3"/>
        <v>0.43628214382040964</v>
      </c>
      <c r="M27" s="29"/>
      <c r="N27" s="2"/>
      <c r="O27" s="28" t="b">
        <v>1</v>
      </c>
      <c r="P27" s="2" t="s">
        <v>594</v>
      </c>
      <c r="Q27" s="2" t="s">
        <v>595</v>
      </c>
      <c r="R27" s="2">
        <v>22.22</v>
      </c>
      <c r="S27" s="85">
        <v>1.3599999999999999E-2</v>
      </c>
      <c r="T27" s="2">
        <v>0</v>
      </c>
      <c r="U27" s="2"/>
      <c r="V27" s="2"/>
      <c r="W27" s="2"/>
      <c r="X27" s="2"/>
      <c r="Y27" s="17"/>
      <c r="Z27" s="89"/>
    </row>
    <row r="28" spans="1:26" x14ac:dyDescent="0.35">
      <c r="A28" s="28" t="b">
        <v>1</v>
      </c>
      <c r="B28" s="2" t="s">
        <v>242</v>
      </c>
      <c r="C28" s="102">
        <v>3</v>
      </c>
      <c r="D28" s="2">
        <v>29.02</v>
      </c>
      <c r="E28" s="85">
        <v>6.0200000000000002E-3</v>
      </c>
      <c r="F28" s="2">
        <v>0</v>
      </c>
      <c r="G28" s="35"/>
      <c r="H28" s="35"/>
      <c r="I28" s="2">
        <f t="shared" si="0"/>
        <v>-6.7100000000000009</v>
      </c>
      <c r="J28" s="85">
        <f t="shared" si="1"/>
        <v>-5.7133333333333276</v>
      </c>
      <c r="K28" s="85">
        <f t="shared" si="2"/>
        <v>0.99666666666667325</v>
      </c>
      <c r="L28" s="2">
        <f t="shared" si="3"/>
        <v>0.50115658092108417</v>
      </c>
      <c r="M28" s="29"/>
      <c r="N28" s="2"/>
      <c r="O28" s="28" t="b">
        <v>1</v>
      </c>
      <c r="P28" s="2" t="s">
        <v>596</v>
      </c>
      <c r="Q28" s="2" t="s">
        <v>597</v>
      </c>
      <c r="R28" s="2">
        <v>22.31</v>
      </c>
      <c r="S28" s="85">
        <v>1.2800000000000001E-2</v>
      </c>
      <c r="T28" s="2">
        <v>0</v>
      </c>
      <c r="U28" s="2"/>
      <c r="V28" s="2"/>
      <c r="W28" s="2"/>
      <c r="X28" s="2"/>
      <c r="Y28" s="2"/>
      <c r="Z28" s="29"/>
    </row>
    <row r="29" spans="1:26" x14ac:dyDescent="0.35">
      <c r="A29" s="28" t="b">
        <v>1</v>
      </c>
      <c r="B29" s="2" t="s">
        <v>244</v>
      </c>
      <c r="C29" s="102">
        <v>3</v>
      </c>
      <c r="D29" s="2">
        <v>29.21</v>
      </c>
      <c r="E29" s="85">
        <v>5.2599999999999999E-3</v>
      </c>
      <c r="F29" s="2">
        <v>0</v>
      </c>
      <c r="G29" s="35"/>
      <c r="H29" s="35"/>
      <c r="I29" s="2">
        <f t="shared" si="0"/>
        <v>-6.990000000000002</v>
      </c>
      <c r="J29" s="85">
        <f t="shared" si="1"/>
        <v>-5.7133333333333276</v>
      </c>
      <c r="K29" s="85">
        <f t="shared" si="2"/>
        <v>1.2766666666666744</v>
      </c>
      <c r="L29" s="2">
        <f t="shared" si="3"/>
        <v>0.41274805829113415</v>
      </c>
      <c r="M29" s="29">
        <f t="shared" si="4"/>
        <v>0.45006226101087599</v>
      </c>
      <c r="N29" s="2"/>
      <c r="O29" s="28" t="b">
        <v>1</v>
      </c>
      <c r="P29" s="2" t="s">
        <v>598</v>
      </c>
      <c r="Q29" s="2" t="s">
        <v>599</v>
      </c>
      <c r="R29" s="2">
        <v>22.22</v>
      </c>
      <c r="S29" s="85">
        <v>1.3599999999999999E-2</v>
      </c>
      <c r="T29" s="2">
        <v>0</v>
      </c>
      <c r="U29" s="2"/>
      <c r="V29" s="2"/>
      <c r="W29" s="2"/>
      <c r="X29" s="2"/>
      <c r="Y29" s="2"/>
      <c r="Z29" s="29"/>
    </row>
    <row r="30" spans="1:26" x14ac:dyDescent="0.35">
      <c r="A30" s="28" t="b">
        <v>1</v>
      </c>
      <c r="B30" s="2" t="s">
        <v>246</v>
      </c>
      <c r="C30" s="102">
        <v>4</v>
      </c>
      <c r="D30" s="2">
        <v>28.69</v>
      </c>
      <c r="E30" s="85">
        <v>7.5799999999999999E-3</v>
      </c>
      <c r="F30" s="2">
        <v>0</v>
      </c>
      <c r="G30" s="35"/>
      <c r="H30" s="35"/>
      <c r="I30" s="2">
        <f t="shared" si="0"/>
        <v>-7.0100000000000016</v>
      </c>
      <c r="J30" s="85">
        <f t="shared" si="1"/>
        <v>-5.7133333333333276</v>
      </c>
      <c r="K30" s="85">
        <f t="shared" si="2"/>
        <v>1.296666666666674</v>
      </c>
      <c r="L30" s="2">
        <f t="shared" si="3"/>
        <v>0.40706563380284805</v>
      </c>
      <c r="M30" s="29"/>
      <c r="N30" s="2"/>
      <c r="O30" s="28" t="b">
        <v>1</v>
      </c>
      <c r="P30" s="2" t="s">
        <v>600</v>
      </c>
      <c r="Q30" s="2" t="s">
        <v>601</v>
      </c>
      <c r="R30" s="2">
        <v>21.68</v>
      </c>
      <c r="S30" s="85">
        <v>0.02</v>
      </c>
      <c r="T30" s="2">
        <v>0</v>
      </c>
      <c r="U30" s="2"/>
      <c r="V30" s="2"/>
      <c r="W30" s="2"/>
      <c r="X30" s="2"/>
      <c r="Y30" s="2"/>
      <c r="Z30" s="29"/>
    </row>
    <row r="31" spans="1:26" x14ac:dyDescent="0.35">
      <c r="A31" s="28" t="b">
        <v>1</v>
      </c>
      <c r="B31" s="2" t="s">
        <v>248</v>
      </c>
      <c r="C31" s="103">
        <v>4</v>
      </c>
      <c r="D31" s="2">
        <v>28.04</v>
      </c>
      <c r="E31" s="85">
        <v>1.2E-2</v>
      </c>
      <c r="F31" s="2">
        <v>0</v>
      </c>
      <c r="G31" s="35"/>
      <c r="H31" s="35"/>
      <c r="I31" s="2">
        <f t="shared" si="0"/>
        <v>-6.32</v>
      </c>
      <c r="J31" s="85">
        <f t="shared" si="1"/>
        <v>-5.7133333333333276</v>
      </c>
      <c r="K31" s="85">
        <f t="shared" si="2"/>
        <v>0.60666666666667268</v>
      </c>
      <c r="L31" s="2">
        <f t="shared" si="3"/>
        <v>0.65671227793919906</v>
      </c>
      <c r="M31" s="29"/>
      <c r="N31" s="2"/>
      <c r="O31" s="28" t="b">
        <v>1</v>
      </c>
      <c r="P31" s="2" t="s">
        <v>602</v>
      </c>
      <c r="Q31" s="2" t="s">
        <v>603</v>
      </c>
      <c r="R31" s="2">
        <v>21.72</v>
      </c>
      <c r="S31" s="85">
        <v>1.95E-2</v>
      </c>
      <c r="T31" s="2">
        <v>0</v>
      </c>
      <c r="U31" s="2"/>
      <c r="V31" s="2"/>
      <c r="W31" s="2"/>
      <c r="X31" s="2"/>
      <c r="Y31" s="2"/>
      <c r="Z31" s="29"/>
    </row>
    <row r="32" spans="1:26" x14ac:dyDescent="0.35">
      <c r="A32" s="28" t="b">
        <v>1</v>
      </c>
      <c r="B32" s="2" t="s">
        <v>250</v>
      </c>
      <c r="C32" s="102">
        <v>4</v>
      </c>
      <c r="D32" s="2">
        <v>28.8</v>
      </c>
      <c r="E32" s="85">
        <v>7.0400000000000003E-3</v>
      </c>
      <c r="F32" s="2">
        <v>0</v>
      </c>
      <c r="G32" s="35"/>
      <c r="H32" s="35"/>
      <c r="I32" s="2">
        <f t="shared" si="0"/>
        <v>-7.16</v>
      </c>
      <c r="J32" s="85">
        <f t="shared" si="1"/>
        <v>-5.7133333333333276</v>
      </c>
      <c r="K32" s="85">
        <f t="shared" si="2"/>
        <v>1.4466666666666725</v>
      </c>
      <c r="L32" s="2">
        <f t="shared" si="3"/>
        <v>0.36686809077778798</v>
      </c>
      <c r="M32" s="29">
        <f t="shared" si="4"/>
        <v>0.47688200083994503</v>
      </c>
      <c r="N32" s="2"/>
      <c r="O32" s="28" t="b">
        <v>1</v>
      </c>
      <c r="P32" s="2" t="s">
        <v>604</v>
      </c>
      <c r="Q32" s="2" t="s">
        <v>605</v>
      </c>
      <c r="R32" s="2">
        <v>21.64</v>
      </c>
      <c r="S32" s="85">
        <v>2.06E-2</v>
      </c>
      <c r="T32" s="2">
        <v>0</v>
      </c>
      <c r="U32" s="2"/>
      <c r="V32" s="2"/>
      <c r="W32" s="2"/>
      <c r="X32" s="2"/>
      <c r="Y32" s="2"/>
      <c r="Z32" s="29"/>
    </row>
    <row r="33" spans="1:26" x14ac:dyDescent="0.35">
      <c r="A33" s="28" t="b">
        <v>1</v>
      </c>
      <c r="B33" s="2" t="s">
        <v>252</v>
      </c>
      <c r="C33" s="102">
        <v>5</v>
      </c>
      <c r="D33" s="2">
        <v>27.78</v>
      </c>
      <c r="E33" s="85">
        <v>1.44E-2</v>
      </c>
      <c r="F33" s="2">
        <v>0</v>
      </c>
      <c r="G33" s="35"/>
      <c r="H33" s="35"/>
      <c r="I33" s="2">
        <f t="shared" si="0"/>
        <v>-6.7600000000000016</v>
      </c>
      <c r="J33" s="85">
        <f t="shared" si="1"/>
        <v>-5.7133333333333276</v>
      </c>
      <c r="K33" s="85">
        <f t="shared" si="2"/>
        <v>1.046666666666674</v>
      </c>
      <c r="L33" s="2">
        <f t="shared" si="3"/>
        <v>0.4840853479914391</v>
      </c>
      <c r="M33" s="29"/>
      <c r="N33" s="2"/>
      <c r="O33" s="28" t="b">
        <v>1</v>
      </c>
      <c r="P33" s="2" t="s">
        <v>606</v>
      </c>
      <c r="Q33" s="2" t="s">
        <v>607</v>
      </c>
      <c r="R33" s="2">
        <v>21.02</v>
      </c>
      <c r="S33" s="85">
        <v>3.2199999999999999E-2</v>
      </c>
      <c r="T33" s="2">
        <v>0</v>
      </c>
      <c r="U33" s="2"/>
      <c r="V33" s="2"/>
      <c r="W33" s="2"/>
      <c r="X33" s="2"/>
      <c r="Y33" s="2"/>
      <c r="Z33" s="29"/>
    </row>
    <row r="34" spans="1:26" x14ac:dyDescent="0.35">
      <c r="A34" s="28" t="b">
        <v>1</v>
      </c>
      <c r="B34" s="2" t="s">
        <v>254</v>
      </c>
      <c r="C34" s="102">
        <v>5</v>
      </c>
      <c r="D34" s="2">
        <v>27.67</v>
      </c>
      <c r="E34" s="85">
        <v>1.5599999999999999E-2</v>
      </c>
      <c r="F34" s="2">
        <v>0</v>
      </c>
      <c r="G34" s="35"/>
      <c r="H34" s="35"/>
      <c r="I34" s="2">
        <f t="shared" si="0"/>
        <v>-6.5600000000000023</v>
      </c>
      <c r="J34" s="85">
        <f t="shared" si="1"/>
        <v>-5.7133333333333276</v>
      </c>
      <c r="K34" s="85">
        <f t="shared" si="2"/>
        <v>0.84666666666667467</v>
      </c>
      <c r="L34" s="2">
        <f t="shared" si="3"/>
        <v>0.55606804291593304</v>
      </c>
      <c r="M34" s="29"/>
      <c r="N34" s="2"/>
      <c r="O34" s="28" t="b">
        <v>1</v>
      </c>
      <c r="P34" s="2" t="s">
        <v>608</v>
      </c>
      <c r="Q34" s="2" t="s">
        <v>609</v>
      </c>
      <c r="R34" s="2">
        <v>21.11</v>
      </c>
      <c r="S34" s="85">
        <v>0.03</v>
      </c>
      <c r="T34" s="2">
        <v>0</v>
      </c>
      <c r="U34" s="2"/>
      <c r="V34" s="2"/>
      <c r="W34" s="2"/>
      <c r="X34" s="2"/>
      <c r="Y34" s="2"/>
      <c r="Z34" s="29"/>
    </row>
    <row r="35" spans="1:26" x14ac:dyDescent="0.35">
      <c r="A35" s="28" t="b">
        <v>1</v>
      </c>
      <c r="B35" s="2" t="s">
        <v>256</v>
      </c>
      <c r="C35" s="102">
        <v>5</v>
      </c>
      <c r="D35" s="2">
        <v>27.75</v>
      </c>
      <c r="E35" s="85">
        <v>1.4800000000000001E-2</v>
      </c>
      <c r="F35" s="2">
        <v>0</v>
      </c>
      <c r="G35" s="35"/>
      <c r="H35" s="35"/>
      <c r="I35" s="2">
        <f t="shared" si="0"/>
        <v>-6.7600000000000016</v>
      </c>
      <c r="J35" s="85">
        <f t="shared" si="1"/>
        <v>-5.7133333333333276</v>
      </c>
      <c r="K35" s="85">
        <f t="shared" si="2"/>
        <v>1.046666666666674</v>
      </c>
      <c r="L35" s="2">
        <f t="shared" si="3"/>
        <v>0.4840853479914391</v>
      </c>
      <c r="M35" s="29">
        <f t="shared" si="4"/>
        <v>0.50807957963293704</v>
      </c>
      <c r="N35" s="2"/>
      <c r="O35" s="28" t="b">
        <v>1</v>
      </c>
      <c r="P35" s="2" t="s">
        <v>610</v>
      </c>
      <c r="Q35" s="2" t="s">
        <v>611</v>
      </c>
      <c r="R35" s="2">
        <v>20.99</v>
      </c>
      <c r="S35" s="85">
        <v>3.2800000000000003E-2</v>
      </c>
      <c r="T35" s="2">
        <v>0</v>
      </c>
      <c r="U35" s="2"/>
      <c r="V35" s="2"/>
      <c r="W35" s="2"/>
      <c r="X35" s="2"/>
      <c r="Y35" s="2"/>
      <c r="Z35" s="29"/>
    </row>
    <row r="36" spans="1:26" x14ac:dyDescent="0.35">
      <c r="A36" s="28" t="b">
        <v>1</v>
      </c>
      <c r="B36" s="2" t="s">
        <v>258</v>
      </c>
      <c r="C36" s="102">
        <v>6</v>
      </c>
      <c r="D36" s="2">
        <v>27.75</v>
      </c>
      <c r="E36" s="85">
        <v>1.47E-2</v>
      </c>
      <c r="F36" s="2">
        <v>0</v>
      </c>
      <c r="G36" s="35"/>
      <c r="H36" s="35"/>
      <c r="I36" s="2">
        <f t="shared" si="0"/>
        <v>-6.77</v>
      </c>
      <c r="J36" s="85">
        <f t="shared" si="1"/>
        <v>-5.7133333333333276</v>
      </c>
      <c r="K36" s="85">
        <f t="shared" si="2"/>
        <v>1.056666666666672</v>
      </c>
      <c r="L36" s="2">
        <f t="shared" si="3"/>
        <v>0.48074152624132482</v>
      </c>
      <c r="M36" s="29"/>
      <c r="N36" s="2"/>
      <c r="O36" s="28" t="b">
        <v>1</v>
      </c>
      <c r="P36" s="2" t="s">
        <v>612</v>
      </c>
      <c r="Q36" s="2" t="s">
        <v>613</v>
      </c>
      <c r="R36" s="2">
        <v>20.98</v>
      </c>
      <c r="S36" s="85">
        <v>3.3099999999999997E-2</v>
      </c>
      <c r="T36" s="2">
        <v>0</v>
      </c>
      <c r="U36" s="2"/>
      <c r="V36" s="2"/>
      <c r="W36" s="2"/>
      <c r="X36" s="2"/>
      <c r="Y36" s="2"/>
      <c r="Z36" s="29"/>
    </row>
    <row r="37" spans="1:26" x14ac:dyDescent="0.35">
      <c r="A37" s="28" t="b">
        <v>1</v>
      </c>
      <c r="B37" s="2" t="s">
        <v>260</v>
      </c>
      <c r="C37" s="103">
        <v>6</v>
      </c>
      <c r="D37" s="2">
        <v>27.58</v>
      </c>
      <c r="E37" s="85">
        <v>1.67E-2</v>
      </c>
      <c r="F37" s="2">
        <v>0</v>
      </c>
      <c r="G37" s="35"/>
      <c r="H37" s="35"/>
      <c r="I37" s="2">
        <f t="shared" si="0"/>
        <v>-6.5</v>
      </c>
      <c r="J37" s="85">
        <f t="shared" si="1"/>
        <v>-5.7133333333333276</v>
      </c>
      <c r="K37" s="85">
        <f t="shared" si="2"/>
        <v>0.7866666666666724</v>
      </c>
      <c r="L37" s="2">
        <f t="shared" si="3"/>
        <v>0.57968189543779236</v>
      </c>
      <c r="M37" s="29"/>
      <c r="N37" s="2"/>
      <c r="O37" s="28" t="b">
        <v>1</v>
      </c>
      <c r="P37" s="2" t="s">
        <v>614</v>
      </c>
      <c r="Q37" s="2" t="s">
        <v>615</v>
      </c>
      <c r="R37" s="2">
        <v>21.08</v>
      </c>
      <c r="S37" s="85">
        <v>3.0700000000000002E-2</v>
      </c>
      <c r="T37" s="2">
        <v>0</v>
      </c>
      <c r="U37" s="2"/>
      <c r="V37" s="2"/>
      <c r="W37" s="2"/>
      <c r="X37" s="2"/>
      <c r="Y37" s="2"/>
      <c r="Z37" s="29"/>
    </row>
    <row r="38" spans="1:26" x14ac:dyDescent="0.35">
      <c r="A38" s="28" t="b">
        <v>1</v>
      </c>
      <c r="B38" s="2" t="s">
        <v>262</v>
      </c>
      <c r="C38" s="102">
        <v>6</v>
      </c>
      <c r="D38" s="2">
        <v>27.77</v>
      </c>
      <c r="E38" s="85">
        <v>1.46E-2</v>
      </c>
      <c r="F38" s="2">
        <v>0</v>
      </c>
      <c r="G38" s="35"/>
      <c r="H38" s="35"/>
      <c r="I38" s="2">
        <f t="shared" si="0"/>
        <v>-6.8000000000000007</v>
      </c>
      <c r="J38" s="85">
        <f t="shared" si="1"/>
        <v>-5.7133333333333276</v>
      </c>
      <c r="K38" s="85">
        <f t="shared" si="2"/>
        <v>1.0866666666666731</v>
      </c>
      <c r="L38" s="2">
        <f t="shared" si="3"/>
        <v>0.47084800869367133</v>
      </c>
      <c r="M38" s="29">
        <f t="shared" si="4"/>
        <v>0.51042381012426274</v>
      </c>
      <c r="N38" s="2"/>
      <c r="O38" s="28" t="b">
        <v>1</v>
      </c>
      <c r="P38" s="2" t="s">
        <v>616</v>
      </c>
      <c r="Q38" s="2" t="s">
        <v>617</v>
      </c>
      <c r="R38" s="2">
        <v>20.97</v>
      </c>
      <c r="S38" s="85">
        <v>3.32E-2</v>
      </c>
      <c r="T38" s="2">
        <v>0</v>
      </c>
      <c r="U38" s="2"/>
      <c r="V38" s="2"/>
      <c r="W38" s="2"/>
      <c r="X38" s="2"/>
      <c r="Y38" s="2"/>
      <c r="Z38" s="29"/>
    </row>
    <row r="39" spans="1:26" x14ac:dyDescent="0.35">
      <c r="A39" s="28" t="b">
        <v>1</v>
      </c>
      <c r="B39" s="2" t="s">
        <v>264</v>
      </c>
      <c r="C39" s="102">
        <v>7</v>
      </c>
      <c r="D39" s="2">
        <v>26.52</v>
      </c>
      <c r="E39" s="85">
        <v>3.5299999999999998E-2</v>
      </c>
      <c r="F39" s="2">
        <v>0</v>
      </c>
      <c r="G39" s="35"/>
      <c r="H39" s="35"/>
      <c r="I39" s="2">
        <f t="shared" si="0"/>
        <v>-6.0500000000000007</v>
      </c>
      <c r="J39" s="85">
        <f t="shared" si="1"/>
        <v>-5.7133333333333276</v>
      </c>
      <c r="K39" s="85">
        <f t="shared" si="2"/>
        <v>0.33666666666667311</v>
      </c>
      <c r="L39" s="2">
        <f t="shared" si="3"/>
        <v>0.79186880527971615</v>
      </c>
      <c r="M39" s="29"/>
      <c r="N39" s="2"/>
      <c r="O39" s="28" t="b">
        <v>1</v>
      </c>
      <c r="P39" s="2" t="s">
        <v>618</v>
      </c>
      <c r="Q39" s="2" t="s">
        <v>619</v>
      </c>
      <c r="R39" s="2">
        <v>20.47</v>
      </c>
      <c r="S39" s="85">
        <v>4.7500000000000001E-2</v>
      </c>
      <c r="T39" s="2">
        <v>0</v>
      </c>
      <c r="U39" s="2"/>
      <c r="V39" s="2"/>
      <c r="W39" s="2"/>
      <c r="X39" s="2"/>
      <c r="Y39" s="2"/>
      <c r="Z39" s="29"/>
    </row>
    <row r="40" spans="1:26" x14ac:dyDescent="0.35">
      <c r="A40" s="28" t="b">
        <v>1</v>
      </c>
      <c r="B40" s="2" t="s">
        <v>266</v>
      </c>
      <c r="C40" s="102">
        <v>7</v>
      </c>
      <c r="D40" s="2">
        <v>26.53</v>
      </c>
      <c r="E40" s="85">
        <v>3.49E-2</v>
      </c>
      <c r="F40" s="2">
        <v>0</v>
      </c>
      <c r="G40" s="35"/>
      <c r="H40" s="35"/>
      <c r="I40" s="2">
        <f t="shared" si="0"/>
        <v>-6.0500000000000007</v>
      </c>
      <c r="J40" s="85">
        <f t="shared" si="1"/>
        <v>-5.7133333333333276</v>
      </c>
      <c r="K40" s="85">
        <f t="shared" si="2"/>
        <v>0.33666666666667311</v>
      </c>
      <c r="L40" s="2">
        <f t="shared" si="3"/>
        <v>0.79186880527971615</v>
      </c>
      <c r="M40" s="29"/>
      <c r="N40" s="2"/>
      <c r="O40" s="28" t="b">
        <v>1</v>
      </c>
      <c r="P40" s="2" t="s">
        <v>620</v>
      </c>
      <c r="Q40" s="2" t="s">
        <v>621</v>
      </c>
      <c r="R40" s="2">
        <v>20.48</v>
      </c>
      <c r="S40" s="85">
        <v>4.7100000000000003E-2</v>
      </c>
      <c r="T40" s="2">
        <v>0</v>
      </c>
      <c r="U40" s="2"/>
      <c r="V40" s="2"/>
      <c r="W40" s="2"/>
      <c r="X40" s="2"/>
      <c r="Y40" s="2"/>
      <c r="Z40" s="29"/>
    </row>
    <row r="41" spans="1:26" x14ac:dyDescent="0.35">
      <c r="A41" s="28" t="b">
        <v>1</v>
      </c>
      <c r="B41" s="2" t="s">
        <v>268</v>
      </c>
      <c r="C41" s="102">
        <v>7</v>
      </c>
      <c r="D41" s="2">
        <v>26.61</v>
      </c>
      <c r="E41" s="85">
        <v>3.2899999999999999E-2</v>
      </c>
      <c r="F41" s="2">
        <v>0</v>
      </c>
      <c r="G41" s="35"/>
      <c r="H41" s="35"/>
      <c r="I41" s="2">
        <f t="shared" si="0"/>
        <v>-6.27</v>
      </c>
      <c r="J41" s="85">
        <f t="shared" si="1"/>
        <v>-5.7133333333333276</v>
      </c>
      <c r="K41" s="85">
        <f t="shared" si="2"/>
        <v>0.55666666666667197</v>
      </c>
      <c r="L41" s="2">
        <f t="shared" si="3"/>
        <v>0.67987118640642275</v>
      </c>
      <c r="M41" s="29">
        <f t="shared" si="4"/>
        <v>0.75453626565528509</v>
      </c>
      <c r="N41" s="2"/>
      <c r="O41" s="28" t="b">
        <v>1</v>
      </c>
      <c r="P41" s="2" t="s">
        <v>622</v>
      </c>
      <c r="Q41" s="2" t="s">
        <v>623</v>
      </c>
      <c r="R41" s="2">
        <v>20.34</v>
      </c>
      <c r="S41" s="85">
        <v>5.21E-2</v>
      </c>
      <c r="T41" s="2">
        <v>0</v>
      </c>
      <c r="U41" s="2"/>
      <c r="V41" s="2"/>
      <c r="W41" s="2"/>
      <c r="X41" s="2"/>
      <c r="Y41" s="2"/>
      <c r="Z41" s="29"/>
    </row>
    <row r="42" spans="1:26" x14ac:dyDescent="0.35">
      <c r="A42" s="28" t="b">
        <v>1</v>
      </c>
      <c r="B42" s="2" t="s">
        <v>270</v>
      </c>
      <c r="C42" s="102">
        <v>8</v>
      </c>
      <c r="D42" s="2">
        <v>27.63</v>
      </c>
      <c r="E42" s="85">
        <v>1.6E-2</v>
      </c>
      <c r="F42" s="2">
        <v>0</v>
      </c>
      <c r="G42" s="35"/>
      <c r="H42" s="35"/>
      <c r="I42" s="2">
        <f t="shared" si="0"/>
        <v>-6.6099999999999994</v>
      </c>
      <c r="J42" s="85">
        <f t="shared" si="1"/>
        <v>-5.7133333333333276</v>
      </c>
      <c r="K42" s="85">
        <f t="shared" si="2"/>
        <v>0.89666666666667183</v>
      </c>
      <c r="L42" s="2">
        <f t="shared" si="3"/>
        <v>0.53712632400664095</v>
      </c>
      <c r="M42" s="29"/>
      <c r="N42" s="2"/>
      <c r="O42" s="28" t="b">
        <v>1</v>
      </c>
      <c r="P42" s="2" t="s">
        <v>624</v>
      </c>
      <c r="Q42" s="2" t="s">
        <v>625</v>
      </c>
      <c r="R42" s="2">
        <v>21.02</v>
      </c>
      <c r="S42" s="85">
        <v>3.2000000000000001E-2</v>
      </c>
      <c r="T42" s="2">
        <v>0</v>
      </c>
      <c r="U42" s="2"/>
      <c r="V42" s="2"/>
      <c r="W42" s="2"/>
      <c r="X42" s="2"/>
      <c r="Y42" s="2"/>
      <c r="Z42" s="29"/>
    </row>
    <row r="43" spans="1:26" x14ac:dyDescent="0.35">
      <c r="A43" s="28" t="b">
        <v>1</v>
      </c>
      <c r="B43" s="2" t="s">
        <v>272</v>
      </c>
      <c r="C43" s="103">
        <v>8</v>
      </c>
      <c r="D43" s="2">
        <v>27.1</v>
      </c>
      <c r="E43" s="85">
        <v>2.3300000000000001E-2</v>
      </c>
      <c r="F43" s="2">
        <v>0</v>
      </c>
      <c r="G43" s="35"/>
      <c r="H43" s="35"/>
      <c r="I43" s="2">
        <f t="shared" si="0"/>
        <v>-6.0600000000000023</v>
      </c>
      <c r="J43" s="85">
        <f t="shared" si="1"/>
        <v>-5.7133333333333276</v>
      </c>
      <c r="K43" s="85">
        <f t="shared" si="2"/>
        <v>0.34666666666667467</v>
      </c>
      <c r="L43" s="2">
        <f t="shared" si="3"/>
        <v>0.78639896789397679</v>
      </c>
      <c r="M43" s="29"/>
      <c r="N43" s="2"/>
      <c r="O43" s="28" t="b">
        <v>1</v>
      </c>
      <c r="P43" s="2" t="s">
        <v>626</v>
      </c>
      <c r="Q43" s="2" t="s">
        <v>627</v>
      </c>
      <c r="R43" s="2">
        <v>21.04</v>
      </c>
      <c r="S43" s="85">
        <v>3.1600000000000003E-2</v>
      </c>
      <c r="T43" s="2">
        <v>0</v>
      </c>
      <c r="U43" s="2"/>
      <c r="V43" s="2"/>
      <c r="W43" s="2"/>
      <c r="X43" s="2"/>
      <c r="Y43" s="2"/>
      <c r="Z43" s="29"/>
    </row>
    <row r="44" spans="1:26" x14ac:dyDescent="0.35">
      <c r="A44" s="28" t="b">
        <v>1</v>
      </c>
      <c r="B44" s="2" t="s">
        <v>274</v>
      </c>
      <c r="C44" s="102">
        <v>8</v>
      </c>
      <c r="D44" s="2">
        <v>27.31</v>
      </c>
      <c r="E44" s="85">
        <v>2.0199999999999999E-2</v>
      </c>
      <c r="F44" s="2">
        <v>0</v>
      </c>
      <c r="G44" s="35"/>
      <c r="H44" s="35"/>
      <c r="I44" s="2">
        <f t="shared" si="0"/>
        <v>-6.32</v>
      </c>
      <c r="J44" s="85">
        <f t="shared" si="1"/>
        <v>-5.7133333333333276</v>
      </c>
      <c r="K44" s="85">
        <f t="shared" si="2"/>
        <v>0.60666666666667268</v>
      </c>
      <c r="L44" s="2">
        <f t="shared" si="3"/>
        <v>0.65671227793919906</v>
      </c>
      <c r="M44" s="29">
        <f t="shared" si="4"/>
        <v>0.66007918994660564</v>
      </c>
      <c r="N44" s="2"/>
      <c r="O44" s="28" t="b">
        <v>1</v>
      </c>
      <c r="P44" s="2" t="s">
        <v>628</v>
      </c>
      <c r="Q44" s="2" t="s">
        <v>629</v>
      </c>
      <c r="R44" s="2">
        <v>20.99</v>
      </c>
      <c r="S44" s="85">
        <v>3.2800000000000003E-2</v>
      </c>
      <c r="T44" s="2">
        <v>0</v>
      </c>
      <c r="U44" s="2"/>
      <c r="V44" s="2"/>
      <c r="W44" s="2"/>
      <c r="X44" s="2"/>
      <c r="Y44" s="2"/>
      <c r="Z44" s="29"/>
    </row>
    <row r="45" spans="1:26" x14ac:dyDescent="0.35">
      <c r="A45" s="28" t="b">
        <v>1</v>
      </c>
      <c r="B45" s="2" t="s">
        <v>315</v>
      </c>
      <c r="C45" s="102">
        <v>9</v>
      </c>
      <c r="D45" s="2">
        <v>26.55</v>
      </c>
      <c r="E45" s="85">
        <v>3.4500000000000003E-2</v>
      </c>
      <c r="F45" s="2">
        <v>0</v>
      </c>
      <c r="G45" s="35"/>
      <c r="H45" s="35"/>
      <c r="I45" s="2">
        <f t="shared" ref="I45:I108" si="5">R45-D45</f>
        <v>-6.1000000000000014</v>
      </c>
      <c r="J45" s="85">
        <f t="shared" si="1"/>
        <v>-5.7133333333333276</v>
      </c>
      <c r="K45" s="85">
        <f t="shared" ref="K45:K108" si="6">J45-I45</f>
        <v>0.38666666666667382</v>
      </c>
      <c r="L45" s="2">
        <f t="shared" si="3"/>
        <v>0.76489484676199193</v>
      </c>
      <c r="M45" s="29"/>
      <c r="N45" s="2"/>
      <c r="O45" s="28" t="b">
        <v>1</v>
      </c>
      <c r="P45" s="2" t="s">
        <v>630</v>
      </c>
      <c r="Q45" s="2" t="s">
        <v>631</v>
      </c>
      <c r="R45" s="2">
        <v>20.45</v>
      </c>
      <c r="S45" s="85">
        <v>4.8000000000000001E-2</v>
      </c>
      <c r="T45" s="2">
        <v>0</v>
      </c>
      <c r="U45" s="2"/>
      <c r="V45" s="2"/>
      <c r="W45" s="2"/>
      <c r="X45" s="2"/>
      <c r="Y45" s="2"/>
      <c r="Z45" s="29"/>
    </row>
    <row r="46" spans="1:26" x14ac:dyDescent="0.35">
      <c r="A46" s="28" t="b">
        <v>1</v>
      </c>
      <c r="B46" s="2" t="s">
        <v>317</v>
      </c>
      <c r="C46" s="102">
        <v>9</v>
      </c>
      <c r="D46" s="2">
        <v>26.27</v>
      </c>
      <c r="E46" s="85">
        <v>4.19E-2</v>
      </c>
      <c r="F46" s="2">
        <v>0</v>
      </c>
      <c r="G46" s="35"/>
      <c r="H46" s="35"/>
      <c r="I46" s="2">
        <f t="shared" si="5"/>
        <v>-5.759999999999998</v>
      </c>
      <c r="J46" s="85">
        <f t="shared" si="1"/>
        <v>-5.7133333333333276</v>
      </c>
      <c r="K46" s="85">
        <f t="shared" si="6"/>
        <v>4.6666666666670409E-2</v>
      </c>
      <c r="L46" s="2">
        <f t="shared" si="3"/>
        <v>0.96817069598288041</v>
      </c>
      <c r="M46" s="29"/>
      <c r="N46" s="2"/>
      <c r="O46" s="28" t="b">
        <v>1</v>
      </c>
      <c r="P46" s="2" t="s">
        <v>632</v>
      </c>
      <c r="Q46" s="2" t="s">
        <v>633</v>
      </c>
      <c r="R46" s="2">
        <v>20.51</v>
      </c>
      <c r="S46" s="85">
        <v>4.5999999999999999E-2</v>
      </c>
      <c r="T46" s="2">
        <v>0</v>
      </c>
      <c r="U46" s="2"/>
      <c r="V46" s="2"/>
      <c r="W46" s="2"/>
      <c r="X46" s="2"/>
      <c r="Y46" s="2"/>
      <c r="Z46" s="29"/>
    </row>
    <row r="47" spans="1:26" x14ac:dyDescent="0.35">
      <c r="A47" s="28" t="b">
        <v>1</v>
      </c>
      <c r="B47" s="2" t="s">
        <v>319</v>
      </c>
      <c r="C47" s="102">
        <v>9</v>
      </c>
      <c r="D47" s="2">
        <v>26.53</v>
      </c>
      <c r="E47" s="85">
        <v>3.49E-2</v>
      </c>
      <c r="F47" s="2">
        <v>0</v>
      </c>
      <c r="G47" s="35"/>
      <c r="H47" s="35"/>
      <c r="I47" s="2">
        <f t="shared" si="5"/>
        <v>-6.0600000000000023</v>
      </c>
      <c r="J47" s="85">
        <f t="shared" si="1"/>
        <v>-5.7133333333333276</v>
      </c>
      <c r="K47" s="85">
        <f t="shared" si="6"/>
        <v>0.34666666666667467</v>
      </c>
      <c r="L47" s="2">
        <f t="shared" si="3"/>
        <v>0.78639896789397679</v>
      </c>
      <c r="M47" s="29">
        <f t="shared" ref="M47" si="7">AVERAGE(L45:L47)</f>
        <v>0.83982150354628304</v>
      </c>
      <c r="N47" s="2"/>
      <c r="O47" s="28" t="b">
        <v>1</v>
      </c>
      <c r="P47" s="2" t="s">
        <v>634</v>
      </c>
      <c r="Q47" s="2" t="s">
        <v>635</v>
      </c>
      <c r="R47" s="2">
        <v>20.47</v>
      </c>
      <c r="S47" s="85">
        <v>4.7600000000000003E-2</v>
      </c>
      <c r="T47" s="2">
        <v>0</v>
      </c>
      <c r="U47" s="2"/>
      <c r="V47" s="2"/>
      <c r="W47" s="2"/>
      <c r="X47" s="2"/>
      <c r="Y47" s="2"/>
      <c r="Z47" s="29"/>
    </row>
    <row r="48" spans="1:26" x14ac:dyDescent="0.35">
      <c r="A48" s="28" t="b">
        <v>1</v>
      </c>
      <c r="B48" s="2" t="s">
        <v>333</v>
      </c>
      <c r="C48" s="102">
        <v>10</v>
      </c>
      <c r="D48" s="2">
        <v>26.88</v>
      </c>
      <c r="E48" s="85">
        <v>2.7199999999999998E-2</v>
      </c>
      <c r="F48" s="2">
        <v>0</v>
      </c>
      <c r="G48" s="35"/>
      <c r="H48" s="35"/>
      <c r="I48" s="2">
        <f t="shared" si="5"/>
        <v>-6.0799999999999983</v>
      </c>
      <c r="J48" s="85">
        <f t="shared" si="1"/>
        <v>-5.7133333333333276</v>
      </c>
      <c r="K48" s="85">
        <f t="shared" si="6"/>
        <v>0.36666666666667069</v>
      </c>
      <c r="L48" s="2">
        <f t="shared" si="3"/>
        <v>0.7755723809168652</v>
      </c>
      <c r="M48" s="29"/>
      <c r="N48" s="2"/>
      <c r="O48" s="28" t="b">
        <v>1</v>
      </c>
      <c r="P48" s="2" t="s">
        <v>636</v>
      </c>
      <c r="Q48" s="2" t="s">
        <v>637</v>
      </c>
      <c r="R48" s="2">
        <v>20.8</v>
      </c>
      <c r="S48" s="85">
        <v>3.7400000000000003E-2</v>
      </c>
      <c r="T48" s="2">
        <v>0</v>
      </c>
      <c r="U48" s="2"/>
      <c r="V48" s="2"/>
      <c r="W48" s="2"/>
      <c r="X48" s="2"/>
      <c r="Y48" s="2"/>
      <c r="Z48" s="29"/>
    </row>
    <row r="49" spans="1:26" x14ac:dyDescent="0.35">
      <c r="A49" s="28" t="b">
        <v>1</v>
      </c>
      <c r="B49" s="2" t="s">
        <v>335</v>
      </c>
      <c r="C49" s="102">
        <v>10</v>
      </c>
      <c r="D49" s="2">
        <v>26.87</v>
      </c>
      <c r="E49" s="85">
        <v>2.75E-2</v>
      </c>
      <c r="F49" s="2">
        <v>0</v>
      </c>
      <c r="G49" s="35"/>
      <c r="H49" s="35"/>
      <c r="I49" s="2">
        <f t="shared" si="5"/>
        <v>-5.9700000000000024</v>
      </c>
      <c r="J49" s="85">
        <f t="shared" si="1"/>
        <v>-5.7133333333333276</v>
      </c>
      <c r="K49" s="85">
        <f t="shared" si="6"/>
        <v>0.25666666666667481</v>
      </c>
      <c r="L49" s="2">
        <f t="shared" si="3"/>
        <v>0.83701961293844584</v>
      </c>
      <c r="M49" s="29"/>
      <c r="N49" s="2"/>
      <c r="O49" s="28" t="b">
        <v>1</v>
      </c>
      <c r="P49" s="2" t="s">
        <v>638</v>
      </c>
      <c r="Q49" s="2" t="s">
        <v>639</v>
      </c>
      <c r="R49" s="2">
        <v>20.9</v>
      </c>
      <c r="S49" s="85">
        <v>3.5000000000000003E-2</v>
      </c>
      <c r="T49" s="2">
        <v>0</v>
      </c>
      <c r="U49" s="2"/>
      <c r="V49" s="2"/>
      <c r="W49" s="2"/>
      <c r="X49" s="2"/>
      <c r="Y49" s="2"/>
      <c r="Z49" s="29"/>
    </row>
    <row r="50" spans="1:26" x14ac:dyDescent="0.35">
      <c r="A50" s="28" t="b">
        <v>1</v>
      </c>
      <c r="B50" s="2" t="s">
        <v>337</v>
      </c>
      <c r="C50" s="102">
        <v>10</v>
      </c>
      <c r="D50" s="2">
        <v>26.93</v>
      </c>
      <c r="E50" s="85">
        <v>2.64E-2</v>
      </c>
      <c r="F50" s="2">
        <v>0</v>
      </c>
      <c r="G50" s="35"/>
      <c r="H50" s="35"/>
      <c r="I50" s="2">
        <f t="shared" si="5"/>
        <v>-6.1099999999999994</v>
      </c>
      <c r="J50" s="85">
        <f t="shared" si="1"/>
        <v>-5.7133333333333276</v>
      </c>
      <c r="K50" s="85">
        <f t="shared" si="6"/>
        <v>0.39666666666667183</v>
      </c>
      <c r="L50" s="2">
        <f t="shared" si="3"/>
        <v>0.75961133211779686</v>
      </c>
      <c r="M50" s="29">
        <f t="shared" ref="M50" si="8">AVERAGE(L48:L50)</f>
        <v>0.79073444199103593</v>
      </c>
      <c r="N50" s="2"/>
      <c r="O50" s="28" t="b">
        <v>1</v>
      </c>
      <c r="P50" s="2" t="s">
        <v>640</v>
      </c>
      <c r="Q50" s="2" t="s">
        <v>641</v>
      </c>
      <c r="R50" s="2">
        <v>20.82</v>
      </c>
      <c r="S50" s="85">
        <v>3.6999999999999998E-2</v>
      </c>
      <c r="T50" s="2">
        <v>0</v>
      </c>
      <c r="U50" s="2"/>
      <c r="V50" s="2"/>
      <c r="W50" s="2"/>
      <c r="X50" s="2"/>
      <c r="Y50" s="2"/>
      <c r="Z50" s="29"/>
    </row>
    <row r="51" spans="1:26" x14ac:dyDescent="0.35">
      <c r="A51" s="28" t="b">
        <v>1</v>
      </c>
      <c r="B51" s="2" t="s">
        <v>351</v>
      </c>
      <c r="C51" s="102">
        <v>11</v>
      </c>
      <c r="D51" s="2">
        <v>27.62</v>
      </c>
      <c r="E51" s="85">
        <v>1.6199999999999999E-2</v>
      </c>
      <c r="F51" s="2">
        <v>0</v>
      </c>
      <c r="G51" s="35"/>
      <c r="H51" s="35"/>
      <c r="I51" s="2">
        <f t="shared" si="5"/>
        <v>-6.6300000000000026</v>
      </c>
      <c r="J51" s="85">
        <f t="shared" si="1"/>
        <v>-5.7133333333333276</v>
      </c>
      <c r="K51" s="85">
        <f t="shared" si="6"/>
        <v>0.91666666666667496</v>
      </c>
      <c r="L51" s="2">
        <f t="shared" si="3"/>
        <v>0.52973154717964466</v>
      </c>
      <c r="M51" s="29"/>
      <c r="N51" s="2"/>
      <c r="O51" s="28" t="b">
        <v>1</v>
      </c>
      <c r="P51" s="2" t="s">
        <v>642</v>
      </c>
      <c r="Q51" s="2" t="s">
        <v>643</v>
      </c>
      <c r="R51" s="2">
        <v>20.99</v>
      </c>
      <c r="S51" s="85">
        <v>3.27E-2</v>
      </c>
      <c r="T51" s="2">
        <v>0</v>
      </c>
      <c r="U51" s="2"/>
      <c r="V51" s="2"/>
      <c r="W51" s="2"/>
      <c r="X51" s="2"/>
      <c r="Y51" s="2"/>
      <c r="Z51" s="29"/>
    </row>
    <row r="52" spans="1:26" x14ac:dyDescent="0.35">
      <c r="A52" s="28" t="b">
        <v>1</v>
      </c>
      <c r="B52" s="2" t="s">
        <v>353</v>
      </c>
      <c r="C52" s="102">
        <v>11</v>
      </c>
      <c r="D52" s="2">
        <v>27.53</v>
      </c>
      <c r="E52" s="85">
        <v>1.7299999999999999E-2</v>
      </c>
      <c r="F52" s="2">
        <v>0</v>
      </c>
      <c r="G52" s="35"/>
      <c r="H52" s="35"/>
      <c r="I52" s="2">
        <f t="shared" si="5"/>
        <v>-6.4600000000000009</v>
      </c>
      <c r="J52" s="85">
        <f t="shared" si="1"/>
        <v>-5.7133333333333276</v>
      </c>
      <c r="K52" s="85">
        <f t="shared" si="6"/>
        <v>0.74666666666667325</v>
      </c>
      <c r="L52" s="2">
        <f t="shared" si="3"/>
        <v>0.59597897176179015</v>
      </c>
      <c r="M52" s="29"/>
      <c r="N52" s="2"/>
      <c r="O52" s="28" t="b">
        <v>1</v>
      </c>
      <c r="P52" s="2" t="s">
        <v>644</v>
      </c>
      <c r="Q52" s="2" t="s">
        <v>645</v>
      </c>
      <c r="R52" s="2">
        <v>21.07</v>
      </c>
      <c r="S52" s="85">
        <v>3.1E-2</v>
      </c>
      <c r="T52" s="2">
        <v>0</v>
      </c>
      <c r="U52" s="2"/>
      <c r="V52" s="2"/>
      <c r="W52" s="2"/>
      <c r="X52" s="2"/>
      <c r="Y52" s="2"/>
      <c r="Z52" s="29"/>
    </row>
    <row r="53" spans="1:26" x14ac:dyDescent="0.35">
      <c r="A53" s="28" t="b">
        <v>1</v>
      </c>
      <c r="B53" s="2" t="s">
        <v>355</v>
      </c>
      <c r="C53" s="102">
        <v>11</v>
      </c>
      <c r="D53" s="2">
        <v>27.54</v>
      </c>
      <c r="E53" s="85">
        <v>1.7100000000000001E-2</v>
      </c>
      <c r="F53" s="2">
        <v>0</v>
      </c>
      <c r="G53" s="35"/>
      <c r="H53" s="35"/>
      <c r="I53" s="2">
        <f t="shared" si="5"/>
        <v>-6.6099999999999994</v>
      </c>
      <c r="J53" s="85">
        <f t="shared" si="1"/>
        <v>-5.7133333333333276</v>
      </c>
      <c r="K53" s="85">
        <f t="shared" si="6"/>
        <v>0.89666666666667183</v>
      </c>
      <c r="L53" s="2">
        <f t="shared" si="3"/>
        <v>0.53712632400664095</v>
      </c>
      <c r="M53" s="29">
        <f t="shared" ref="M53" si="9">AVERAGE(L51:L53)</f>
        <v>0.55427894764935859</v>
      </c>
      <c r="N53" s="2"/>
      <c r="O53" s="28" t="b">
        <v>1</v>
      </c>
      <c r="P53" s="2" t="s">
        <v>646</v>
      </c>
      <c r="Q53" s="2" t="s">
        <v>647</v>
      </c>
      <c r="R53" s="2">
        <v>20.93</v>
      </c>
      <c r="S53" s="85">
        <v>3.4099999999999998E-2</v>
      </c>
      <c r="T53" s="2">
        <v>0</v>
      </c>
      <c r="U53" s="2"/>
      <c r="V53" s="2"/>
      <c r="W53" s="2"/>
      <c r="X53" s="2"/>
      <c r="Y53" s="2"/>
      <c r="Z53" s="29"/>
    </row>
    <row r="54" spans="1:26" x14ac:dyDescent="0.35">
      <c r="A54" s="28" t="b">
        <v>1</v>
      </c>
      <c r="B54" s="2" t="s">
        <v>369</v>
      </c>
      <c r="C54" s="102">
        <v>12</v>
      </c>
      <c r="D54" s="2">
        <v>27.65</v>
      </c>
      <c r="E54" s="85">
        <v>1.5900000000000001E-2</v>
      </c>
      <c r="F54" s="2">
        <v>0</v>
      </c>
      <c r="G54" s="35"/>
      <c r="H54" s="35"/>
      <c r="I54" s="2">
        <f t="shared" si="5"/>
        <v>-5.6899999999999977</v>
      </c>
      <c r="J54" s="85">
        <f t="shared" si="1"/>
        <v>-5.7133333333333276</v>
      </c>
      <c r="K54" s="85">
        <f t="shared" si="6"/>
        <v>-2.3333333333329875E-2</v>
      </c>
      <c r="L54" s="2">
        <f t="shared" si="3"/>
        <v>1.0163049321681865</v>
      </c>
      <c r="M54" s="29"/>
      <c r="N54" s="2"/>
      <c r="O54" s="28" t="b">
        <v>1</v>
      </c>
      <c r="P54" s="2" t="s">
        <v>648</v>
      </c>
      <c r="Q54" s="2" t="s">
        <v>649</v>
      </c>
      <c r="R54" s="2">
        <v>21.96</v>
      </c>
      <c r="S54" s="85">
        <v>1.6400000000000001E-2</v>
      </c>
      <c r="T54" s="2">
        <v>0</v>
      </c>
      <c r="U54" s="2"/>
      <c r="V54" s="2"/>
      <c r="W54" s="2"/>
      <c r="X54" s="2"/>
      <c r="Y54" s="2"/>
      <c r="Z54" s="29"/>
    </row>
    <row r="55" spans="1:26" x14ac:dyDescent="0.35">
      <c r="A55" s="28" t="b">
        <v>1</v>
      </c>
      <c r="B55" s="2" t="s">
        <v>371</v>
      </c>
      <c r="C55" s="103">
        <v>12</v>
      </c>
      <c r="D55" s="2">
        <v>27.54</v>
      </c>
      <c r="E55" s="85">
        <v>1.7100000000000001E-2</v>
      </c>
      <c r="F55" s="2">
        <v>0</v>
      </c>
      <c r="G55" s="35"/>
      <c r="H55" s="35"/>
      <c r="I55" s="2">
        <f t="shared" si="5"/>
        <v>-5.4899999999999984</v>
      </c>
      <c r="J55" s="85">
        <f t="shared" si="1"/>
        <v>-5.7133333333333276</v>
      </c>
      <c r="K55" s="85">
        <f t="shared" si="6"/>
        <v>-0.22333333333332916</v>
      </c>
      <c r="L55" s="2">
        <f t="shared" si="3"/>
        <v>1.1674278037569683</v>
      </c>
      <c r="M55" s="29"/>
      <c r="N55" s="2"/>
      <c r="O55" s="28" t="b">
        <v>1</v>
      </c>
      <c r="P55" s="2" t="s">
        <v>650</v>
      </c>
      <c r="Q55" s="2" t="s">
        <v>651</v>
      </c>
      <c r="R55" s="2">
        <v>22.05</v>
      </c>
      <c r="S55" s="85">
        <v>1.54E-2</v>
      </c>
      <c r="T55" s="2">
        <v>0</v>
      </c>
      <c r="U55" s="2"/>
      <c r="V55" s="2"/>
      <c r="W55" s="2"/>
      <c r="X55" s="2"/>
      <c r="Y55" s="2"/>
      <c r="Z55" s="29"/>
    </row>
    <row r="56" spans="1:26" x14ac:dyDescent="0.35">
      <c r="A56" s="28" t="b">
        <v>1</v>
      </c>
      <c r="B56" s="2" t="s">
        <v>373</v>
      </c>
      <c r="C56" s="102">
        <v>12</v>
      </c>
      <c r="D56" s="2">
        <v>27.7</v>
      </c>
      <c r="E56" s="85">
        <v>1.54E-2</v>
      </c>
      <c r="F56" s="2">
        <v>0</v>
      </c>
      <c r="G56" s="35"/>
      <c r="H56" s="35"/>
      <c r="I56" s="2">
        <f t="shared" si="5"/>
        <v>-5.6999999999999993</v>
      </c>
      <c r="J56" s="85">
        <f t="shared" si="1"/>
        <v>-5.7133333333333276</v>
      </c>
      <c r="K56" s="85">
        <f t="shared" si="6"/>
        <v>-1.3333333333328312E-2</v>
      </c>
      <c r="L56" s="2">
        <f t="shared" si="3"/>
        <v>1.0092848012118707</v>
      </c>
      <c r="M56" s="29">
        <f t="shared" ref="M56" si="10">AVERAGE(L54:L56)</f>
        <v>1.0643391790456751</v>
      </c>
      <c r="N56" s="2"/>
      <c r="O56" s="28" t="b">
        <v>1</v>
      </c>
      <c r="P56" s="2" t="s">
        <v>652</v>
      </c>
      <c r="Q56" s="2" t="s">
        <v>653</v>
      </c>
      <c r="R56" s="2">
        <v>22</v>
      </c>
      <c r="S56" s="85">
        <v>1.6E-2</v>
      </c>
      <c r="T56" s="2">
        <v>0</v>
      </c>
      <c r="U56" s="2"/>
      <c r="V56" s="2"/>
      <c r="W56" s="2"/>
      <c r="X56" s="2"/>
      <c r="Y56" s="2"/>
      <c r="Z56" s="29"/>
    </row>
    <row r="57" spans="1:26" x14ac:dyDescent="0.35">
      <c r="A57" s="28" t="b">
        <v>1</v>
      </c>
      <c r="B57" s="2" t="s">
        <v>387</v>
      </c>
      <c r="C57" s="102">
        <v>13</v>
      </c>
      <c r="D57" s="2">
        <v>27.53</v>
      </c>
      <c r="E57" s="85">
        <v>1.7299999999999999E-2</v>
      </c>
      <c r="F57" s="2">
        <v>0</v>
      </c>
      <c r="G57" s="35"/>
      <c r="H57" s="35"/>
      <c r="I57" s="2">
        <f t="shared" si="5"/>
        <v>-6.3000000000000007</v>
      </c>
      <c r="J57" s="85">
        <f t="shared" si="1"/>
        <v>-5.7133333333333276</v>
      </c>
      <c r="K57" s="85">
        <f t="shared" si="6"/>
        <v>0.58666666666667311</v>
      </c>
      <c r="L57" s="2">
        <f t="shared" si="3"/>
        <v>0.66587963971095498</v>
      </c>
      <c r="M57" s="29"/>
      <c r="N57" s="2"/>
      <c r="O57" s="28" t="b">
        <v>1</v>
      </c>
      <c r="P57" s="2" t="s">
        <v>654</v>
      </c>
      <c r="Q57" s="2" t="s">
        <v>655</v>
      </c>
      <c r="R57" s="2">
        <v>21.23</v>
      </c>
      <c r="S57" s="85">
        <v>2.76E-2</v>
      </c>
      <c r="T57" s="2">
        <v>0</v>
      </c>
      <c r="U57" s="2"/>
      <c r="V57" s="2"/>
      <c r="W57" s="2"/>
      <c r="X57" s="2"/>
      <c r="Y57" s="2"/>
      <c r="Z57" s="29"/>
    </row>
    <row r="58" spans="1:26" x14ac:dyDescent="0.35">
      <c r="A58" s="28" t="b">
        <v>1</v>
      </c>
      <c r="B58" s="2" t="s">
        <v>389</v>
      </c>
      <c r="C58" s="102">
        <v>13</v>
      </c>
      <c r="D58" s="2">
        <v>27.09</v>
      </c>
      <c r="E58" s="85">
        <v>2.35E-2</v>
      </c>
      <c r="F58" s="2">
        <v>0</v>
      </c>
      <c r="G58" s="35"/>
      <c r="H58" s="35"/>
      <c r="I58" s="2">
        <f t="shared" si="5"/>
        <v>-5.82</v>
      </c>
      <c r="J58" s="85">
        <f t="shared" si="1"/>
        <v>-5.7133333333333276</v>
      </c>
      <c r="K58" s="85">
        <f t="shared" si="6"/>
        <v>0.10666666666667268</v>
      </c>
      <c r="L58" s="2">
        <f t="shared" si="3"/>
        <v>0.92873141003854465</v>
      </c>
      <c r="M58" s="29"/>
      <c r="N58" s="2"/>
      <c r="O58" s="28" t="b">
        <v>1</v>
      </c>
      <c r="P58" s="2" t="s">
        <v>656</v>
      </c>
      <c r="Q58" s="2" t="s">
        <v>657</v>
      </c>
      <c r="R58" s="2">
        <v>21.27</v>
      </c>
      <c r="S58" s="85">
        <v>2.69E-2</v>
      </c>
      <c r="T58" s="2">
        <v>0</v>
      </c>
      <c r="U58" s="2"/>
      <c r="V58" s="2"/>
      <c r="W58" s="2"/>
      <c r="X58" s="2"/>
      <c r="Y58" s="2"/>
      <c r="Z58" s="29"/>
    </row>
    <row r="59" spans="1:26" x14ac:dyDescent="0.35">
      <c r="A59" s="28" t="b">
        <v>1</v>
      </c>
      <c r="B59" s="2" t="s">
        <v>391</v>
      </c>
      <c r="C59" s="102">
        <v>13</v>
      </c>
      <c r="D59" s="2">
        <v>27.61</v>
      </c>
      <c r="E59" s="85">
        <v>1.6299999999999999E-2</v>
      </c>
      <c r="F59" s="2">
        <v>0</v>
      </c>
      <c r="G59" s="35"/>
      <c r="H59" s="35"/>
      <c r="I59" s="2">
        <f t="shared" si="5"/>
        <v>-6.3599999999999994</v>
      </c>
      <c r="J59" s="85">
        <f t="shared" si="1"/>
        <v>-5.7133333333333276</v>
      </c>
      <c r="K59" s="85">
        <f t="shared" si="6"/>
        <v>0.64666666666667183</v>
      </c>
      <c r="L59" s="2">
        <f t="shared" si="3"/>
        <v>0.63875444616395427</v>
      </c>
      <c r="M59" s="29">
        <f t="shared" ref="M59" si="11">AVERAGE(L57:L59)</f>
        <v>0.74445516530448463</v>
      </c>
      <c r="N59" s="2"/>
      <c r="O59" s="28" t="b">
        <v>1</v>
      </c>
      <c r="P59" s="2" t="s">
        <v>658</v>
      </c>
      <c r="Q59" s="2" t="s">
        <v>659</v>
      </c>
      <c r="R59" s="2">
        <v>21.25</v>
      </c>
      <c r="S59" s="85">
        <v>2.7099999999999999E-2</v>
      </c>
      <c r="T59" s="2">
        <v>0</v>
      </c>
      <c r="U59" s="2"/>
      <c r="V59" s="2"/>
      <c r="W59" s="2"/>
      <c r="X59" s="2"/>
      <c r="Y59" s="2"/>
      <c r="Z59" s="29"/>
    </row>
    <row r="60" spans="1:26" x14ac:dyDescent="0.35">
      <c r="A60" s="28" t="b">
        <v>1</v>
      </c>
      <c r="B60" s="2" t="s">
        <v>408</v>
      </c>
      <c r="C60" s="102">
        <v>14</v>
      </c>
      <c r="D60" s="2">
        <v>29.94</v>
      </c>
      <c r="E60" s="85">
        <v>3.14E-3</v>
      </c>
      <c r="F60" s="2">
        <v>0</v>
      </c>
      <c r="G60" s="35"/>
      <c r="H60" s="35"/>
      <c r="I60" s="2">
        <f t="shared" si="5"/>
        <v>-6.120000000000001</v>
      </c>
      <c r="J60" s="85">
        <f t="shared" si="1"/>
        <v>-5.7133333333333276</v>
      </c>
      <c r="K60" s="85">
        <f t="shared" si="6"/>
        <v>0.40666666666667339</v>
      </c>
      <c r="L60" s="2">
        <f t="shared" si="3"/>
        <v>0.75436431337511312</v>
      </c>
      <c r="M60" s="29"/>
      <c r="N60" s="2"/>
      <c r="O60" s="28" t="b">
        <v>1</v>
      </c>
      <c r="P60" s="2" t="s">
        <v>660</v>
      </c>
      <c r="Q60" s="2" t="s">
        <v>661</v>
      </c>
      <c r="R60" s="2">
        <v>23.82</v>
      </c>
      <c r="S60" s="85">
        <v>4.4400000000000004E-3</v>
      </c>
      <c r="T60" s="2">
        <v>0</v>
      </c>
      <c r="U60" s="2"/>
      <c r="V60" s="2"/>
      <c r="W60" s="2"/>
      <c r="X60" s="2"/>
      <c r="Y60" s="2"/>
      <c r="Z60" s="29"/>
    </row>
    <row r="61" spans="1:26" x14ac:dyDescent="0.35">
      <c r="A61" s="28" t="b">
        <v>1</v>
      </c>
      <c r="B61" s="2" t="s">
        <v>410</v>
      </c>
      <c r="C61" s="103">
        <v>14</v>
      </c>
      <c r="D61" s="2">
        <v>30.48</v>
      </c>
      <c r="E61" s="85">
        <v>2.16E-3</v>
      </c>
      <c r="F61" s="2">
        <v>0</v>
      </c>
      <c r="G61" s="35"/>
      <c r="H61" s="35"/>
      <c r="I61" s="2">
        <f t="shared" si="5"/>
        <v>-6.629999999999999</v>
      </c>
      <c r="J61" s="85">
        <f t="shared" si="1"/>
        <v>-5.7133333333333276</v>
      </c>
      <c r="K61" s="85">
        <f t="shared" si="6"/>
        <v>0.9166666666666714</v>
      </c>
      <c r="L61" s="2">
        <f t="shared" si="3"/>
        <v>0.52973154717964588</v>
      </c>
      <c r="M61" s="29"/>
      <c r="N61" s="2"/>
      <c r="O61" s="28" t="b">
        <v>1</v>
      </c>
      <c r="P61" s="2" t="s">
        <v>662</v>
      </c>
      <c r="Q61" s="2" t="s">
        <v>663</v>
      </c>
      <c r="R61" s="2">
        <v>23.85</v>
      </c>
      <c r="S61" s="85">
        <v>4.3400000000000001E-3</v>
      </c>
      <c r="T61" s="2">
        <v>0</v>
      </c>
      <c r="U61" s="2"/>
      <c r="V61" s="2"/>
      <c r="W61" s="2"/>
      <c r="X61" s="2"/>
      <c r="Y61" s="2"/>
      <c r="Z61" s="29"/>
    </row>
    <row r="62" spans="1:26" x14ac:dyDescent="0.35">
      <c r="A62" s="28" t="b">
        <v>1</v>
      </c>
      <c r="B62" s="2" t="s">
        <v>412</v>
      </c>
      <c r="C62" s="102">
        <v>14</v>
      </c>
      <c r="D62" s="2">
        <v>30.14</v>
      </c>
      <c r="E62" s="85">
        <v>2.7299999999999998E-3</v>
      </c>
      <c r="F62" s="2">
        <v>0</v>
      </c>
      <c r="G62" s="35"/>
      <c r="H62" s="35"/>
      <c r="I62" s="2">
        <f t="shared" si="5"/>
        <v>-6.32</v>
      </c>
      <c r="J62" s="85">
        <f t="shared" si="1"/>
        <v>-5.7133333333333276</v>
      </c>
      <c r="K62" s="85">
        <f t="shared" si="6"/>
        <v>0.60666666666667268</v>
      </c>
      <c r="L62" s="2">
        <f t="shared" si="3"/>
        <v>0.65671227793919906</v>
      </c>
      <c r="M62" s="29">
        <f t="shared" ref="M62" si="12">AVERAGE(L60:L62)</f>
        <v>0.64693604616465272</v>
      </c>
      <c r="N62" s="2"/>
      <c r="O62" s="28" t="b">
        <v>1</v>
      </c>
      <c r="P62" s="2" t="s">
        <v>664</v>
      </c>
      <c r="Q62" s="2" t="s">
        <v>665</v>
      </c>
      <c r="R62" s="2">
        <v>23.82</v>
      </c>
      <c r="S62" s="85">
        <v>4.45E-3</v>
      </c>
      <c r="T62" s="2">
        <v>0</v>
      </c>
      <c r="U62" s="2"/>
      <c r="V62" s="2"/>
      <c r="W62" s="2"/>
      <c r="X62" s="2"/>
      <c r="Y62" s="2"/>
      <c r="Z62" s="29"/>
    </row>
    <row r="63" spans="1:26" x14ac:dyDescent="0.35">
      <c r="A63" s="28" t="b">
        <v>1</v>
      </c>
      <c r="B63" s="2" t="s">
        <v>429</v>
      </c>
      <c r="C63" s="102">
        <v>15</v>
      </c>
      <c r="D63" s="2">
        <v>25.25</v>
      </c>
      <c r="E63" s="85">
        <v>8.6400000000000005E-2</v>
      </c>
      <c r="F63" s="2">
        <v>0</v>
      </c>
      <c r="G63" s="35"/>
      <c r="H63" s="35"/>
      <c r="I63" s="2">
        <f t="shared" si="5"/>
        <v>-3.3500000000000014</v>
      </c>
      <c r="J63" s="85">
        <f t="shared" si="1"/>
        <v>-5.7133333333333276</v>
      </c>
      <c r="K63" s="85">
        <f t="shared" si="6"/>
        <v>-2.3633333333333262</v>
      </c>
      <c r="L63" s="2">
        <f t="shared" si="3"/>
        <v>5.1455786775055863</v>
      </c>
      <c r="M63" s="29"/>
      <c r="N63" s="2"/>
      <c r="O63" s="28" t="b">
        <v>1</v>
      </c>
      <c r="P63" s="2" t="s">
        <v>666</v>
      </c>
      <c r="Q63" s="2" t="s">
        <v>667</v>
      </c>
      <c r="R63" s="2">
        <v>21.9</v>
      </c>
      <c r="S63" s="85">
        <v>1.72E-2</v>
      </c>
      <c r="T63" s="2">
        <v>0</v>
      </c>
      <c r="U63" s="2"/>
      <c r="V63" s="2"/>
      <c r="W63" s="2"/>
      <c r="X63" s="2"/>
      <c r="Y63" s="2"/>
      <c r="Z63" s="29"/>
    </row>
    <row r="64" spans="1:26" x14ac:dyDescent="0.35">
      <c r="A64" s="28" t="b">
        <v>1</v>
      </c>
      <c r="B64" s="2" t="s">
        <v>431</v>
      </c>
      <c r="C64" s="102">
        <v>15</v>
      </c>
      <c r="D64" s="2">
        <v>24.99</v>
      </c>
      <c r="E64" s="85">
        <v>0.104</v>
      </c>
      <c r="F64" s="2">
        <v>0</v>
      </c>
      <c r="G64" s="35" t="s">
        <v>233</v>
      </c>
      <c r="H64" s="35"/>
      <c r="I64" s="2">
        <f t="shared" si="5"/>
        <v>-3.0599999999999987</v>
      </c>
      <c r="J64" s="85">
        <f t="shared" si="1"/>
        <v>-5.7133333333333276</v>
      </c>
      <c r="K64" s="85">
        <f t="shared" si="6"/>
        <v>-2.6533333333333289</v>
      </c>
      <c r="L64" s="2">
        <f t="shared" si="3"/>
        <v>6.2911917431518294</v>
      </c>
      <c r="M64" s="29"/>
      <c r="N64" s="2"/>
      <c r="O64" s="28" t="b">
        <v>1</v>
      </c>
      <c r="P64" s="2" t="s">
        <v>668</v>
      </c>
      <c r="Q64" s="2" t="s">
        <v>669</v>
      </c>
      <c r="R64" s="2">
        <v>21.93</v>
      </c>
      <c r="S64" s="85">
        <v>1.6799999999999999E-2</v>
      </c>
      <c r="T64" s="2">
        <v>0</v>
      </c>
      <c r="U64" s="2"/>
      <c r="V64" s="2"/>
      <c r="W64" s="2"/>
      <c r="X64" s="2"/>
      <c r="Y64" s="2"/>
      <c r="Z64" s="29"/>
    </row>
    <row r="65" spans="1:26" x14ac:dyDescent="0.35">
      <c r="A65" s="28" t="b">
        <v>1</v>
      </c>
      <c r="B65" s="2" t="s">
        <v>433</v>
      </c>
      <c r="C65" s="102">
        <v>15</v>
      </c>
      <c r="D65" s="2">
        <v>25.26</v>
      </c>
      <c r="E65" s="85">
        <v>8.5400000000000004E-2</v>
      </c>
      <c r="F65" s="2">
        <v>0</v>
      </c>
      <c r="G65" s="35"/>
      <c r="H65" s="35"/>
      <c r="I65" s="2">
        <f t="shared" si="5"/>
        <v>-3.360000000000003</v>
      </c>
      <c r="J65" s="85">
        <f t="shared" si="1"/>
        <v>-5.7133333333333276</v>
      </c>
      <c r="K65" s="85">
        <f t="shared" si="6"/>
        <v>-2.3533333333333246</v>
      </c>
      <c r="L65" s="2">
        <f t="shared" si="3"/>
        <v>5.1100355693116208</v>
      </c>
      <c r="M65" s="29">
        <f t="shared" ref="M65" si="13">AVERAGE(L63:L65)</f>
        <v>5.5156019966563461</v>
      </c>
      <c r="N65" s="2"/>
      <c r="O65" s="28" t="b">
        <v>1</v>
      </c>
      <c r="P65" s="2" t="s">
        <v>670</v>
      </c>
      <c r="Q65" s="2" t="s">
        <v>671</v>
      </c>
      <c r="R65" s="2">
        <v>21.9</v>
      </c>
      <c r="S65" s="85">
        <v>1.7100000000000001E-2</v>
      </c>
      <c r="T65" s="2">
        <v>0</v>
      </c>
      <c r="U65" s="2"/>
      <c r="V65" s="2"/>
      <c r="W65" s="2"/>
      <c r="X65" s="2"/>
      <c r="Y65" s="2"/>
      <c r="Z65" s="29"/>
    </row>
    <row r="66" spans="1:26" x14ac:dyDescent="0.35">
      <c r="A66" s="28" t="b">
        <v>1</v>
      </c>
      <c r="B66" s="2" t="s">
        <v>450</v>
      </c>
      <c r="C66" s="102">
        <v>16</v>
      </c>
      <c r="D66" s="2">
        <v>27.09</v>
      </c>
      <c r="E66" s="85">
        <v>2.3599999999999999E-2</v>
      </c>
      <c r="F66" s="2">
        <v>0</v>
      </c>
      <c r="G66" s="35"/>
      <c r="H66" s="35"/>
      <c r="I66" s="2">
        <f t="shared" si="5"/>
        <v>-5.9199999999999982</v>
      </c>
      <c r="J66" s="85">
        <f t="shared" si="1"/>
        <v>-5.7133333333333276</v>
      </c>
      <c r="K66" s="85">
        <f t="shared" si="6"/>
        <v>0.20666666666667055</v>
      </c>
      <c r="L66" s="2">
        <f t="shared" si="3"/>
        <v>0.86653704584246194</v>
      </c>
      <c r="M66" s="29"/>
      <c r="N66" s="2"/>
      <c r="O66" s="28" t="b">
        <v>1</v>
      </c>
      <c r="P66" s="2" t="s">
        <v>672</v>
      </c>
      <c r="Q66" s="2" t="s">
        <v>673</v>
      </c>
      <c r="R66" s="2">
        <v>21.17</v>
      </c>
      <c r="S66" s="85">
        <v>2.8799999999999999E-2</v>
      </c>
      <c r="T66" s="2">
        <v>0</v>
      </c>
      <c r="U66" s="2"/>
      <c r="V66" s="2"/>
      <c r="W66" s="2"/>
      <c r="X66" s="2"/>
      <c r="Y66" s="2"/>
      <c r="Z66" s="29"/>
    </row>
    <row r="67" spans="1:26" x14ac:dyDescent="0.35">
      <c r="A67" s="28" t="b">
        <v>1</v>
      </c>
      <c r="B67" s="2" t="s">
        <v>452</v>
      </c>
      <c r="C67" s="103">
        <v>16</v>
      </c>
      <c r="D67" s="2">
        <v>26.94</v>
      </c>
      <c r="E67" s="85">
        <v>2.6200000000000001E-2</v>
      </c>
      <c r="F67" s="2">
        <v>0</v>
      </c>
      <c r="G67" s="35"/>
      <c r="H67" s="35"/>
      <c r="I67" s="2">
        <f t="shared" si="5"/>
        <v>-5.82</v>
      </c>
      <c r="J67" s="85">
        <f t="shared" si="1"/>
        <v>-5.7133333333333276</v>
      </c>
      <c r="K67" s="85">
        <f t="shared" si="6"/>
        <v>0.10666666666667268</v>
      </c>
      <c r="L67" s="2">
        <f t="shared" si="3"/>
        <v>0.92873141003854465</v>
      </c>
      <c r="M67" s="29"/>
      <c r="N67" s="2"/>
      <c r="O67" s="28" t="b">
        <v>1</v>
      </c>
      <c r="P67" s="2" t="s">
        <v>674</v>
      </c>
      <c r="Q67" s="2" t="s">
        <v>675</v>
      </c>
      <c r="R67" s="2">
        <v>21.12</v>
      </c>
      <c r="S67" s="85">
        <v>2.98E-2</v>
      </c>
      <c r="T67" s="2">
        <v>0</v>
      </c>
      <c r="U67" s="2"/>
      <c r="V67" s="2"/>
      <c r="W67" s="2"/>
      <c r="X67" s="2"/>
      <c r="Y67" s="2"/>
      <c r="Z67" s="29"/>
    </row>
    <row r="68" spans="1:26" x14ac:dyDescent="0.35">
      <c r="A68" s="28" t="b">
        <v>1</v>
      </c>
      <c r="B68" s="2" t="s">
        <v>454</v>
      </c>
      <c r="C68" s="102">
        <v>16</v>
      </c>
      <c r="D68" s="2">
        <v>27.04</v>
      </c>
      <c r="E68" s="85">
        <v>2.4299999999999999E-2</v>
      </c>
      <c r="F68" s="2">
        <v>0</v>
      </c>
      <c r="G68" s="35"/>
      <c r="H68" s="35"/>
      <c r="I68" s="2">
        <f t="shared" si="5"/>
        <v>-5.93</v>
      </c>
      <c r="J68" s="85">
        <f t="shared" si="1"/>
        <v>-5.7133333333333276</v>
      </c>
      <c r="K68" s="85">
        <f t="shared" si="6"/>
        <v>0.21666666666667211</v>
      </c>
      <c r="L68" s="2">
        <f t="shared" si="3"/>
        <v>0.8605514372443267</v>
      </c>
      <c r="M68" s="29">
        <f t="shared" ref="M68" si="14">AVERAGE(L66:L68)</f>
        <v>0.88527329770844443</v>
      </c>
      <c r="N68" s="2"/>
      <c r="O68" s="28" t="b">
        <v>1</v>
      </c>
      <c r="P68" s="2" t="s">
        <v>676</v>
      </c>
      <c r="Q68" s="2" t="s">
        <v>677</v>
      </c>
      <c r="R68" s="2">
        <v>21.11</v>
      </c>
      <c r="S68" s="85">
        <v>0.03</v>
      </c>
      <c r="T68" s="2">
        <v>0</v>
      </c>
      <c r="U68" s="2"/>
      <c r="V68" s="2"/>
      <c r="W68" s="2"/>
      <c r="X68" s="2"/>
      <c r="Y68" s="2"/>
      <c r="Z68" s="29"/>
    </row>
    <row r="69" spans="1:26" x14ac:dyDescent="0.35">
      <c r="A69" s="28" t="b">
        <v>1</v>
      </c>
      <c r="B69" s="2" t="s">
        <v>465</v>
      </c>
      <c r="C69" s="102">
        <v>17</v>
      </c>
      <c r="D69" s="2">
        <v>27.51</v>
      </c>
      <c r="E69" s="85">
        <v>1.7600000000000001E-2</v>
      </c>
      <c r="F69" s="2">
        <v>0</v>
      </c>
      <c r="G69" s="35"/>
      <c r="H69" s="35"/>
      <c r="I69" s="2">
        <f t="shared" si="5"/>
        <v>-6.73</v>
      </c>
      <c r="J69" s="85">
        <f t="shared" si="1"/>
        <v>-5.7133333333333276</v>
      </c>
      <c r="K69" s="85">
        <f t="shared" si="6"/>
        <v>1.0166666666666728</v>
      </c>
      <c r="L69" s="2">
        <f t="shared" si="3"/>
        <v>0.49425701017644597</v>
      </c>
      <c r="M69" s="29"/>
      <c r="N69" s="2"/>
      <c r="O69" s="28" t="b">
        <v>1</v>
      </c>
      <c r="P69" s="2" t="s">
        <v>678</v>
      </c>
      <c r="Q69" s="2" t="s">
        <v>679</v>
      </c>
      <c r="R69" s="2">
        <v>20.78</v>
      </c>
      <c r="S69" s="85">
        <v>3.7900000000000003E-2</v>
      </c>
      <c r="T69" s="2">
        <v>0</v>
      </c>
      <c r="U69" s="2"/>
      <c r="V69" s="2"/>
      <c r="W69" s="2"/>
      <c r="X69" s="2"/>
      <c r="Y69" s="2"/>
      <c r="Z69" s="29"/>
    </row>
    <row r="70" spans="1:26" x14ac:dyDescent="0.35">
      <c r="A70" s="28" t="b">
        <v>1</v>
      </c>
      <c r="B70" s="2" t="s">
        <v>467</v>
      </c>
      <c r="C70" s="102">
        <v>17</v>
      </c>
      <c r="D70" s="2">
        <v>27.33</v>
      </c>
      <c r="E70" s="85">
        <v>1.9900000000000001E-2</v>
      </c>
      <c r="F70" s="2">
        <v>0</v>
      </c>
      <c r="G70" s="35"/>
      <c r="H70" s="35"/>
      <c r="I70" s="2">
        <f t="shared" si="5"/>
        <v>-6.5599999999999987</v>
      </c>
      <c r="J70" s="85">
        <f t="shared" si="1"/>
        <v>-5.7133333333333276</v>
      </c>
      <c r="K70" s="85">
        <f t="shared" si="6"/>
        <v>0.84666666666667112</v>
      </c>
      <c r="L70" s="2">
        <f t="shared" si="3"/>
        <v>0.55606804291593437</v>
      </c>
      <c r="M70" s="29"/>
      <c r="N70" s="2"/>
      <c r="O70" s="28" t="b">
        <v>1</v>
      </c>
      <c r="P70" s="2" t="s">
        <v>680</v>
      </c>
      <c r="Q70" s="2" t="s">
        <v>681</v>
      </c>
      <c r="R70" s="2">
        <v>20.77</v>
      </c>
      <c r="S70" s="85">
        <v>3.8300000000000001E-2</v>
      </c>
      <c r="T70" s="2">
        <v>0</v>
      </c>
      <c r="U70" s="2"/>
      <c r="V70" s="2"/>
      <c r="W70" s="2"/>
      <c r="X70" s="2"/>
      <c r="Y70" s="2"/>
      <c r="Z70" s="29"/>
    </row>
    <row r="71" spans="1:26" x14ac:dyDescent="0.35">
      <c r="A71" s="28" t="b">
        <v>1</v>
      </c>
      <c r="B71" s="2" t="s">
        <v>469</v>
      </c>
      <c r="C71" s="102">
        <v>17</v>
      </c>
      <c r="D71" s="2">
        <v>27.64</v>
      </c>
      <c r="E71" s="85">
        <v>1.5900000000000001E-2</v>
      </c>
      <c r="F71" s="2">
        <v>0</v>
      </c>
      <c r="G71" s="35"/>
      <c r="H71" s="35"/>
      <c r="I71" s="2">
        <f t="shared" si="5"/>
        <v>-6.879999999999999</v>
      </c>
      <c r="J71" s="85">
        <f t="shared" si="1"/>
        <v>-5.7133333333333276</v>
      </c>
      <c r="K71" s="85">
        <f t="shared" si="6"/>
        <v>1.1666666666666714</v>
      </c>
      <c r="L71" s="2">
        <f t="shared" si="3"/>
        <v>0.44544935907016825</v>
      </c>
      <c r="M71" s="29">
        <f t="shared" ref="M71" si="15">AVERAGE(L69:L71)</f>
        <v>0.49859147072084947</v>
      </c>
      <c r="N71" s="2"/>
      <c r="O71" s="28" t="b">
        <v>1</v>
      </c>
      <c r="P71" s="2" t="s">
        <v>682</v>
      </c>
      <c r="Q71" s="2" t="s">
        <v>683</v>
      </c>
      <c r="R71" s="2">
        <v>20.76</v>
      </c>
      <c r="S71" s="85">
        <v>3.85E-2</v>
      </c>
      <c r="T71" s="2">
        <v>0</v>
      </c>
      <c r="U71" s="2"/>
      <c r="V71" s="2"/>
      <c r="W71" s="2"/>
      <c r="X71" s="2"/>
      <c r="Y71" s="2"/>
      <c r="Z71" s="29"/>
    </row>
    <row r="72" spans="1:26" x14ac:dyDescent="0.35">
      <c r="A72" s="28" t="b">
        <v>1</v>
      </c>
      <c r="B72" s="2" t="s">
        <v>480</v>
      </c>
      <c r="C72" s="102">
        <v>18</v>
      </c>
      <c r="D72" s="2">
        <v>27.33</v>
      </c>
      <c r="E72" s="85">
        <v>1.9900000000000001E-2</v>
      </c>
      <c r="F72" s="2">
        <v>0</v>
      </c>
      <c r="G72" s="35"/>
      <c r="H72" s="35"/>
      <c r="I72" s="2">
        <f t="shared" si="5"/>
        <v>-5.4699999999999989</v>
      </c>
      <c r="J72" s="85">
        <f t="shared" si="1"/>
        <v>-5.7133333333333276</v>
      </c>
      <c r="K72" s="85">
        <f t="shared" si="6"/>
        <v>-0.24333333333332874</v>
      </c>
      <c r="L72" s="2">
        <f t="shared" si="3"/>
        <v>1.1837244885898315</v>
      </c>
      <c r="M72" s="29"/>
      <c r="N72" s="2"/>
      <c r="O72" s="28" t="b">
        <v>1</v>
      </c>
      <c r="P72" s="2" t="s">
        <v>684</v>
      </c>
      <c r="Q72" s="2" t="s">
        <v>685</v>
      </c>
      <c r="R72" s="2">
        <v>21.86</v>
      </c>
      <c r="S72" s="85">
        <v>1.7600000000000001E-2</v>
      </c>
      <c r="T72" s="2">
        <v>0</v>
      </c>
      <c r="U72" s="2"/>
      <c r="V72" s="2"/>
      <c r="W72" s="2"/>
      <c r="X72" s="2"/>
      <c r="Y72" s="2"/>
      <c r="Z72" s="29"/>
    </row>
    <row r="73" spans="1:26" x14ac:dyDescent="0.35">
      <c r="A73" s="28" t="b">
        <v>1</v>
      </c>
      <c r="B73" s="2" t="s">
        <v>482</v>
      </c>
      <c r="C73" s="103">
        <v>18</v>
      </c>
      <c r="D73" s="2">
        <v>27.33</v>
      </c>
      <c r="E73" s="85">
        <v>1.9900000000000001E-2</v>
      </c>
      <c r="F73" s="2">
        <v>0</v>
      </c>
      <c r="G73" s="35"/>
      <c r="H73" s="35"/>
      <c r="I73" s="2">
        <f t="shared" si="5"/>
        <v>-5.4399999999999977</v>
      </c>
      <c r="J73" s="85">
        <f t="shared" si="1"/>
        <v>-5.7133333333333276</v>
      </c>
      <c r="K73" s="85">
        <f t="shared" si="6"/>
        <v>-0.27333333333332988</v>
      </c>
      <c r="L73" s="2">
        <f t="shared" si="3"/>
        <v>1.2085970563467652</v>
      </c>
      <c r="M73" s="29"/>
      <c r="N73" s="2"/>
      <c r="O73" s="28" t="b">
        <v>1</v>
      </c>
      <c r="P73" s="2" t="s">
        <v>686</v>
      </c>
      <c r="Q73" s="2" t="s">
        <v>687</v>
      </c>
      <c r="R73" s="2">
        <v>21.89</v>
      </c>
      <c r="S73" s="85">
        <v>1.7299999999999999E-2</v>
      </c>
      <c r="T73" s="2">
        <v>0</v>
      </c>
      <c r="U73" s="2"/>
      <c r="V73" s="2"/>
      <c r="W73" s="2"/>
      <c r="X73" s="2"/>
      <c r="Y73" s="2"/>
      <c r="Z73" s="29"/>
    </row>
    <row r="74" spans="1:26" x14ac:dyDescent="0.35">
      <c r="A74" s="28" t="b">
        <v>1</v>
      </c>
      <c r="B74" s="2" t="s">
        <v>484</v>
      </c>
      <c r="C74" s="102">
        <v>18</v>
      </c>
      <c r="D74" s="2">
        <v>27.68</v>
      </c>
      <c r="E74" s="85">
        <v>1.55E-2</v>
      </c>
      <c r="F74" s="2">
        <v>0</v>
      </c>
      <c r="G74" s="35"/>
      <c r="H74" s="35"/>
      <c r="I74" s="2">
        <f t="shared" si="5"/>
        <v>-5.82</v>
      </c>
      <c r="J74" s="85">
        <f t="shared" si="1"/>
        <v>-5.7133333333333276</v>
      </c>
      <c r="K74" s="85">
        <f t="shared" si="6"/>
        <v>0.10666666666667268</v>
      </c>
      <c r="L74" s="2">
        <f t="shared" si="3"/>
        <v>0.92873141003854465</v>
      </c>
      <c r="M74" s="29">
        <f t="shared" ref="M74" si="16">AVERAGE(L72:L74)</f>
        <v>1.1070176516583805</v>
      </c>
      <c r="N74" s="2"/>
      <c r="O74" s="28" t="b">
        <v>1</v>
      </c>
      <c r="P74" s="2" t="s">
        <v>688</v>
      </c>
      <c r="Q74" s="2" t="s">
        <v>689</v>
      </c>
      <c r="R74" s="2">
        <v>21.86</v>
      </c>
      <c r="S74" s="85">
        <v>1.7600000000000001E-2</v>
      </c>
      <c r="T74" s="2">
        <v>0</v>
      </c>
      <c r="U74" s="2"/>
      <c r="V74" s="2"/>
      <c r="W74" s="2"/>
      <c r="X74" s="2"/>
      <c r="Y74" s="2"/>
      <c r="Z74" s="29"/>
    </row>
    <row r="75" spans="1:26" x14ac:dyDescent="0.35">
      <c r="A75" s="28" t="b">
        <v>1</v>
      </c>
      <c r="B75" s="2" t="s">
        <v>495</v>
      </c>
      <c r="C75" s="102">
        <v>19</v>
      </c>
      <c r="D75" s="2">
        <v>26.84</v>
      </c>
      <c r="E75" s="85">
        <v>2.81E-2</v>
      </c>
      <c r="F75" s="2">
        <v>0</v>
      </c>
      <c r="G75" s="35"/>
      <c r="H75" s="35"/>
      <c r="I75" s="2">
        <f t="shared" si="5"/>
        <v>-6.7199999999999989</v>
      </c>
      <c r="J75" s="85">
        <f t="shared" si="1"/>
        <v>-5.7133333333333276</v>
      </c>
      <c r="K75" s="85">
        <f t="shared" si="6"/>
        <v>1.0066666666666713</v>
      </c>
      <c r="L75" s="2">
        <f t="shared" si="3"/>
        <v>0.49769483955161298</v>
      </c>
      <c r="M75" s="29"/>
      <c r="N75" s="2"/>
      <c r="O75" s="28" t="b">
        <v>1</v>
      </c>
      <c r="P75" s="2" t="s">
        <v>690</v>
      </c>
      <c r="Q75" s="2" t="s">
        <v>691</v>
      </c>
      <c r="R75" s="2">
        <v>20.12</v>
      </c>
      <c r="S75" s="85">
        <v>6.0900000000000003E-2</v>
      </c>
      <c r="T75" s="2">
        <v>0</v>
      </c>
      <c r="U75" s="2"/>
      <c r="V75" s="2"/>
      <c r="W75" s="2"/>
      <c r="X75" s="2"/>
      <c r="Y75" s="2"/>
      <c r="Z75" s="29"/>
    </row>
    <row r="76" spans="1:26" x14ac:dyDescent="0.35">
      <c r="A76" s="28" t="b">
        <v>1</v>
      </c>
      <c r="B76" s="2" t="s">
        <v>497</v>
      </c>
      <c r="C76" s="102">
        <v>19</v>
      </c>
      <c r="D76" s="2">
        <v>26.92</v>
      </c>
      <c r="E76" s="85">
        <v>2.6499999999999999E-2</v>
      </c>
      <c r="F76" s="2">
        <v>0</v>
      </c>
      <c r="G76" s="35"/>
      <c r="H76" s="35"/>
      <c r="I76" s="2">
        <f t="shared" si="5"/>
        <v>-6.7100000000000009</v>
      </c>
      <c r="J76" s="85">
        <f t="shared" si="1"/>
        <v>-5.7133333333333276</v>
      </c>
      <c r="K76" s="85">
        <f t="shared" si="6"/>
        <v>0.99666666666667325</v>
      </c>
      <c r="L76" s="2">
        <f t="shared" si="3"/>
        <v>0.50115658092108417</v>
      </c>
      <c r="M76" s="29"/>
      <c r="N76" s="2"/>
      <c r="O76" s="28" t="b">
        <v>1</v>
      </c>
      <c r="P76" s="2" t="s">
        <v>692</v>
      </c>
      <c r="Q76" s="2" t="s">
        <v>693</v>
      </c>
      <c r="R76" s="2">
        <v>20.21</v>
      </c>
      <c r="S76" s="85">
        <v>5.7000000000000002E-2</v>
      </c>
      <c r="T76" s="2">
        <v>0</v>
      </c>
      <c r="U76" s="2"/>
      <c r="V76" s="2"/>
      <c r="W76" s="2"/>
      <c r="X76" s="2"/>
      <c r="Y76" s="2"/>
      <c r="Z76" s="29"/>
    </row>
    <row r="77" spans="1:26" x14ac:dyDescent="0.35">
      <c r="A77" s="28" t="b">
        <v>1</v>
      </c>
      <c r="B77" s="2" t="s">
        <v>499</v>
      </c>
      <c r="C77" s="102">
        <v>19</v>
      </c>
      <c r="D77" s="2">
        <v>26.88</v>
      </c>
      <c r="E77" s="85">
        <v>2.7199999999999998E-2</v>
      </c>
      <c r="F77" s="2">
        <v>0</v>
      </c>
      <c r="G77" s="35"/>
      <c r="H77" s="35"/>
      <c r="I77" s="2">
        <f t="shared" si="5"/>
        <v>-6.73</v>
      </c>
      <c r="J77" s="85">
        <f t="shared" si="1"/>
        <v>-5.7133333333333276</v>
      </c>
      <c r="K77" s="85">
        <f t="shared" si="6"/>
        <v>1.0166666666666728</v>
      </c>
      <c r="L77" s="2">
        <f t="shared" si="3"/>
        <v>0.49425701017644597</v>
      </c>
      <c r="M77" s="29">
        <f t="shared" ref="M77" si="17">AVERAGE(L75:L77)</f>
        <v>0.49770281021638102</v>
      </c>
      <c r="N77" s="2"/>
      <c r="O77" s="28" t="b">
        <v>1</v>
      </c>
      <c r="P77" s="2" t="s">
        <v>694</v>
      </c>
      <c r="Q77" s="2" t="s">
        <v>695</v>
      </c>
      <c r="R77" s="2">
        <v>20.149999999999999</v>
      </c>
      <c r="S77" s="85">
        <v>5.9499999999999997E-2</v>
      </c>
      <c r="T77" s="2">
        <v>0</v>
      </c>
      <c r="U77" s="2"/>
      <c r="V77" s="2"/>
      <c r="W77" s="2"/>
      <c r="X77" s="2"/>
      <c r="Y77" s="2"/>
      <c r="Z77" s="29"/>
    </row>
    <row r="78" spans="1:26" x14ac:dyDescent="0.35">
      <c r="A78" s="28" t="b">
        <v>1</v>
      </c>
      <c r="B78" s="2" t="s">
        <v>510</v>
      </c>
      <c r="C78" s="102">
        <v>20</v>
      </c>
      <c r="D78" s="2">
        <v>26.29</v>
      </c>
      <c r="E78" s="85">
        <v>4.1399999999999999E-2</v>
      </c>
      <c r="F78" s="2">
        <v>0</v>
      </c>
      <c r="G78" s="35"/>
      <c r="H78" s="35"/>
      <c r="I78" s="2">
        <f t="shared" si="5"/>
        <v>-6.8000000000000007</v>
      </c>
      <c r="J78" s="85">
        <f t="shared" si="1"/>
        <v>-5.7133333333333276</v>
      </c>
      <c r="K78" s="85">
        <f t="shared" si="6"/>
        <v>1.0866666666666731</v>
      </c>
      <c r="L78" s="2">
        <f t="shared" si="3"/>
        <v>0.47084800869367133</v>
      </c>
      <c r="M78" s="29"/>
      <c r="N78" s="2"/>
      <c r="O78" s="28" t="b">
        <v>1</v>
      </c>
      <c r="P78" s="2" t="s">
        <v>696</v>
      </c>
      <c r="Q78" s="2" t="s">
        <v>697</v>
      </c>
      <c r="R78" s="2">
        <v>19.489999999999998</v>
      </c>
      <c r="S78" s="85">
        <v>9.5000000000000001E-2</v>
      </c>
      <c r="T78" s="2">
        <v>0</v>
      </c>
      <c r="U78" s="2"/>
      <c r="V78" s="2"/>
      <c r="W78" s="2"/>
      <c r="X78" s="2"/>
      <c r="Y78" s="2"/>
      <c r="Z78" s="29"/>
    </row>
    <row r="79" spans="1:26" x14ac:dyDescent="0.35">
      <c r="A79" s="28" t="b">
        <v>1</v>
      </c>
      <c r="B79" s="2" t="s">
        <v>512</v>
      </c>
      <c r="C79" s="103">
        <v>20</v>
      </c>
      <c r="D79" s="2">
        <v>26.44</v>
      </c>
      <c r="E79" s="85">
        <v>3.7400000000000003E-2</v>
      </c>
      <c r="F79" s="2">
        <v>0</v>
      </c>
      <c r="G79" s="35"/>
      <c r="H79" s="35"/>
      <c r="I79" s="2">
        <f t="shared" si="5"/>
        <v>-6.9500000000000028</v>
      </c>
      <c r="J79" s="85">
        <f t="shared" si="1"/>
        <v>-5.7133333333333276</v>
      </c>
      <c r="K79" s="85">
        <f t="shared" si="6"/>
        <v>1.2366666666666752</v>
      </c>
      <c r="L79" s="2">
        <f t="shared" si="3"/>
        <v>0.42435198565455895</v>
      </c>
      <c r="M79" s="29"/>
      <c r="N79" s="2"/>
      <c r="O79" s="28" t="b">
        <v>1</v>
      </c>
      <c r="P79" s="2" t="s">
        <v>698</v>
      </c>
      <c r="Q79" s="2" t="s">
        <v>699</v>
      </c>
      <c r="R79" s="2">
        <v>19.489999999999998</v>
      </c>
      <c r="S79" s="85">
        <v>9.5000000000000001E-2</v>
      </c>
      <c r="T79" s="2">
        <v>0</v>
      </c>
      <c r="U79" s="2"/>
      <c r="V79" s="2"/>
      <c r="W79" s="2"/>
      <c r="X79" s="2"/>
      <c r="Y79" s="2"/>
      <c r="Z79" s="29"/>
    </row>
    <row r="80" spans="1:26" x14ac:dyDescent="0.35">
      <c r="A80" s="28" t="b">
        <v>1</v>
      </c>
      <c r="B80" s="2" t="s">
        <v>514</v>
      </c>
      <c r="C80" s="102">
        <v>20</v>
      </c>
      <c r="D80" s="2">
        <v>26.26</v>
      </c>
      <c r="E80" s="85">
        <v>4.2200000000000001E-2</v>
      </c>
      <c r="F80" s="2">
        <v>0</v>
      </c>
      <c r="G80" s="35"/>
      <c r="H80" s="35"/>
      <c r="I80" s="2">
        <f t="shared" si="5"/>
        <v>-6.8000000000000007</v>
      </c>
      <c r="J80" s="85">
        <f t="shared" si="1"/>
        <v>-5.7133333333333276</v>
      </c>
      <c r="K80" s="85">
        <f t="shared" si="6"/>
        <v>1.0866666666666731</v>
      </c>
      <c r="L80" s="2">
        <f t="shared" si="3"/>
        <v>0.47084800869367133</v>
      </c>
      <c r="M80" s="29">
        <f t="shared" ref="M80" si="18">AVERAGE(L78:L80)</f>
        <v>0.45534933434730052</v>
      </c>
      <c r="N80" s="2"/>
      <c r="O80" s="28" t="b">
        <v>1</v>
      </c>
      <c r="P80" s="2" t="s">
        <v>700</v>
      </c>
      <c r="Q80" s="2" t="s">
        <v>701</v>
      </c>
      <c r="R80" s="2">
        <v>19.46</v>
      </c>
      <c r="S80" s="85">
        <v>9.7000000000000003E-2</v>
      </c>
      <c r="T80" s="2">
        <v>0</v>
      </c>
      <c r="U80" s="2"/>
      <c r="V80" s="2"/>
      <c r="W80" s="2"/>
      <c r="X80" s="2"/>
      <c r="Y80" s="2"/>
      <c r="Z80" s="29"/>
    </row>
    <row r="81" spans="1:26" x14ac:dyDescent="0.35">
      <c r="A81" s="28" t="b">
        <v>1</v>
      </c>
      <c r="B81" s="2" t="s">
        <v>525</v>
      </c>
      <c r="C81" s="102">
        <v>21</v>
      </c>
      <c r="D81" s="2">
        <v>24.71</v>
      </c>
      <c r="E81" s="85">
        <v>0.126</v>
      </c>
      <c r="F81" s="2">
        <v>0</v>
      </c>
      <c r="G81" s="35" t="s">
        <v>233</v>
      </c>
      <c r="H81" s="35"/>
      <c r="I81" s="2">
        <f t="shared" si="5"/>
        <v>-4.1700000000000017</v>
      </c>
      <c r="J81" s="85">
        <f t="shared" si="1"/>
        <v>-5.7133333333333276</v>
      </c>
      <c r="K81" s="85">
        <f t="shared" si="6"/>
        <v>-1.5433333333333259</v>
      </c>
      <c r="L81" s="2">
        <f t="shared" si="3"/>
        <v>2.9146715821338725</v>
      </c>
      <c r="M81" s="29"/>
      <c r="N81" s="2"/>
      <c r="O81" s="28" t="b">
        <v>1</v>
      </c>
      <c r="P81" s="2" t="s">
        <v>702</v>
      </c>
      <c r="Q81" s="2" t="s">
        <v>703</v>
      </c>
      <c r="R81" s="2">
        <v>20.54</v>
      </c>
      <c r="S81" s="85">
        <v>4.4999999999999998E-2</v>
      </c>
      <c r="T81" s="2">
        <v>0</v>
      </c>
      <c r="U81" s="2"/>
      <c r="V81" s="2"/>
      <c r="W81" s="2"/>
      <c r="X81" s="2"/>
      <c r="Y81" s="2"/>
      <c r="Z81" s="29"/>
    </row>
    <row r="82" spans="1:26" x14ac:dyDescent="0.35">
      <c r="A82" s="28" t="b">
        <v>1</v>
      </c>
      <c r="B82" s="2" t="s">
        <v>527</v>
      </c>
      <c r="C82" s="102">
        <v>21</v>
      </c>
      <c r="D82" s="2">
        <v>24.78</v>
      </c>
      <c r="E82" s="85">
        <v>0.12</v>
      </c>
      <c r="F82" s="2">
        <v>0</v>
      </c>
      <c r="G82" s="35" t="s">
        <v>233</v>
      </c>
      <c r="H82" s="35"/>
      <c r="I82" s="2">
        <f t="shared" si="5"/>
        <v>-4.2000000000000028</v>
      </c>
      <c r="J82" s="85">
        <f t="shared" si="1"/>
        <v>-5.7133333333333276</v>
      </c>
      <c r="K82" s="85">
        <f t="shared" si="6"/>
        <v>-1.5133333333333248</v>
      </c>
      <c r="L82" s="2">
        <f t="shared" si="3"/>
        <v>2.8546885083417139</v>
      </c>
      <c r="M82" s="29"/>
      <c r="N82" s="2"/>
      <c r="O82" s="28" t="b">
        <v>1</v>
      </c>
      <c r="P82" s="2" t="s">
        <v>704</v>
      </c>
      <c r="Q82" s="2" t="s">
        <v>705</v>
      </c>
      <c r="R82" s="2">
        <v>20.58</v>
      </c>
      <c r="S82" s="85">
        <v>4.3900000000000002E-2</v>
      </c>
      <c r="T82" s="2">
        <v>0</v>
      </c>
      <c r="U82" s="2"/>
      <c r="V82" s="2"/>
      <c r="W82" s="2"/>
      <c r="X82" s="2"/>
      <c r="Y82" s="2"/>
      <c r="Z82" s="29"/>
    </row>
    <row r="83" spans="1:26" x14ac:dyDescent="0.35">
      <c r="A83" s="28" t="b">
        <v>1</v>
      </c>
      <c r="B83" s="2" t="s">
        <v>529</v>
      </c>
      <c r="C83" s="102">
        <v>21</v>
      </c>
      <c r="D83" s="2">
        <v>24.64</v>
      </c>
      <c r="E83" s="85">
        <v>0.13200000000000001</v>
      </c>
      <c r="F83" s="2">
        <v>0</v>
      </c>
      <c r="G83" s="35" t="s">
        <v>233</v>
      </c>
      <c r="H83" s="35"/>
      <c r="I83" s="2">
        <f t="shared" si="5"/>
        <v>-4.1400000000000006</v>
      </c>
      <c r="J83" s="85">
        <f t="shared" si="1"/>
        <v>-5.7133333333333276</v>
      </c>
      <c r="K83" s="85">
        <f t="shared" si="6"/>
        <v>-1.573333333333327</v>
      </c>
      <c r="L83" s="2">
        <f t="shared" si="3"/>
        <v>2.9759150278128557</v>
      </c>
      <c r="M83" s="29">
        <f t="shared" ref="M83" si="19">AVERAGE(L81:L83)</f>
        <v>2.9150917060961477</v>
      </c>
      <c r="N83" s="2"/>
      <c r="O83" s="28" t="b">
        <v>1</v>
      </c>
      <c r="P83" s="2" t="s">
        <v>706</v>
      </c>
      <c r="Q83" s="2" t="s">
        <v>707</v>
      </c>
      <c r="R83" s="2">
        <v>20.5</v>
      </c>
      <c r="S83" s="85">
        <v>4.6399999999999997E-2</v>
      </c>
      <c r="T83" s="2">
        <v>0</v>
      </c>
      <c r="U83" s="2"/>
      <c r="V83" s="2"/>
      <c r="W83" s="2"/>
      <c r="X83" s="2"/>
      <c r="Y83" s="2"/>
      <c r="Z83" s="29"/>
    </row>
    <row r="84" spans="1:26" x14ac:dyDescent="0.35">
      <c r="A84" s="28" t="b">
        <v>1</v>
      </c>
      <c r="B84" s="2" t="s">
        <v>321</v>
      </c>
      <c r="C84" s="102">
        <v>22</v>
      </c>
      <c r="D84" s="2">
        <v>29.72</v>
      </c>
      <c r="E84" s="85">
        <v>3.6900000000000001E-3</v>
      </c>
      <c r="F84" s="2">
        <v>0</v>
      </c>
      <c r="G84" s="35"/>
      <c r="H84" s="35"/>
      <c r="I84" s="2">
        <f t="shared" si="5"/>
        <v>-6.6499999999999986</v>
      </c>
      <c r="J84" s="85">
        <f t="shared" si="1"/>
        <v>-5.7133333333333276</v>
      </c>
      <c r="K84" s="85">
        <f t="shared" si="6"/>
        <v>0.93666666666667098</v>
      </c>
      <c r="L84" s="2">
        <f t="shared" si="3"/>
        <v>0.52243857643043379</v>
      </c>
      <c r="M84" s="29"/>
      <c r="N84" s="2"/>
      <c r="O84" s="28" t="b">
        <v>1</v>
      </c>
      <c r="P84" s="2" t="s">
        <v>161</v>
      </c>
      <c r="Q84" s="2" t="s">
        <v>162</v>
      </c>
      <c r="R84" s="2">
        <v>23.07</v>
      </c>
      <c r="S84" s="85">
        <v>7.4200000000000004E-3</v>
      </c>
      <c r="T84" s="2">
        <v>0</v>
      </c>
      <c r="U84" s="2"/>
      <c r="V84" s="2"/>
      <c r="W84" s="2"/>
      <c r="X84" s="2"/>
      <c r="Y84" s="2"/>
      <c r="Z84" s="29"/>
    </row>
    <row r="85" spans="1:26" x14ac:dyDescent="0.35">
      <c r="A85" s="28" t="b">
        <v>1</v>
      </c>
      <c r="B85" s="2" t="s">
        <v>323</v>
      </c>
      <c r="C85" s="103">
        <v>22</v>
      </c>
      <c r="D85" s="2">
        <v>29.67</v>
      </c>
      <c r="E85" s="85">
        <v>3.8E-3</v>
      </c>
      <c r="F85" s="2">
        <v>0</v>
      </c>
      <c r="G85" s="35"/>
      <c r="H85" s="35"/>
      <c r="I85" s="2">
        <f t="shared" si="5"/>
        <v>-6.610000000000003</v>
      </c>
      <c r="J85" s="85">
        <f t="shared" si="1"/>
        <v>-5.7133333333333276</v>
      </c>
      <c r="K85" s="85">
        <f t="shared" si="6"/>
        <v>0.89666666666667538</v>
      </c>
      <c r="L85" s="2">
        <f t="shared" si="3"/>
        <v>0.53712632400663951</v>
      </c>
      <c r="M85" s="29"/>
      <c r="N85" s="2"/>
      <c r="O85" s="28" t="b">
        <v>1</v>
      </c>
      <c r="P85" s="2" t="s">
        <v>165</v>
      </c>
      <c r="Q85" s="2" t="s">
        <v>166</v>
      </c>
      <c r="R85" s="2">
        <v>23.06</v>
      </c>
      <c r="S85" s="85">
        <v>7.4999999999999997E-3</v>
      </c>
      <c r="T85" s="2">
        <v>0</v>
      </c>
      <c r="U85" s="2"/>
      <c r="V85" s="2"/>
      <c r="W85" s="2"/>
      <c r="X85" s="2"/>
      <c r="Y85" s="2"/>
      <c r="Z85" s="29"/>
    </row>
    <row r="86" spans="1:26" x14ac:dyDescent="0.35">
      <c r="A86" s="28" t="b">
        <v>1</v>
      </c>
      <c r="B86" s="2" t="s">
        <v>325</v>
      </c>
      <c r="C86" s="102">
        <v>22</v>
      </c>
      <c r="D86" s="2">
        <v>29.71</v>
      </c>
      <c r="E86" s="85">
        <v>3.7000000000000002E-3</v>
      </c>
      <c r="F86" s="2">
        <v>0</v>
      </c>
      <c r="G86" s="35"/>
      <c r="H86" s="35"/>
      <c r="I86" s="2">
        <f t="shared" si="5"/>
        <v>-6.4700000000000024</v>
      </c>
      <c r="J86" s="85">
        <f t="shared" si="1"/>
        <v>-5.7133333333333276</v>
      </c>
      <c r="K86" s="85">
        <f t="shared" si="6"/>
        <v>0.75666666666667481</v>
      </c>
      <c r="L86" s="2">
        <f t="shared" si="3"/>
        <v>0.5918622442949143</v>
      </c>
      <c r="M86" s="29">
        <f t="shared" ref="M86" si="20">AVERAGE(L84:L86)</f>
        <v>0.55047571491066261</v>
      </c>
      <c r="N86" s="2"/>
      <c r="O86" s="28" t="b">
        <v>1</v>
      </c>
      <c r="P86" s="2" t="s">
        <v>169</v>
      </c>
      <c r="Q86" s="2" t="s">
        <v>170</v>
      </c>
      <c r="R86" s="2">
        <v>23.24</v>
      </c>
      <c r="S86" s="85">
        <v>6.5900000000000004E-3</v>
      </c>
      <c r="T86" s="2">
        <v>0</v>
      </c>
      <c r="U86" s="2"/>
      <c r="V86" s="2"/>
      <c r="W86" s="2"/>
      <c r="X86" s="2"/>
      <c r="Y86" s="2"/>
      <c r="Z86" s="29"/>
    </row>
    <row r="87" spans="1:26" x14ac:dyDescent="0.35">
      <c r="A87" s="28" t="b">
        <v>1</v>
      </c>
      <c r="B87" s="2" t="s">
        <v>339</v>
      </c>
      <c r="C87" s="102">
        <v>23</v>
      </c>
      <c r="D87" s="2">
        <v>27.55</v>
      </c>
      <c r="E87" s="85">
        <v>1.7000000000000001E-2</v>
      </c>
      <c r="F87" s="2">
        <v>0</v>
      </c>
      <c r="G87" s="35"/>
      <c r="H87" s="35"/>
      <c r="I87" s="2">
        <f t="shared" si="5"/>
        <v>-6.57</v>
      </c>
      <c r="J87" s="85">
        <f t="shared" ref="J87:J146" si="21">$U$8-$G$8</f>
        <v>-5.7133333333333276</v>
      </c>
      <c r="K87" s="85">
        <f t="shared" si="6"/>
        <v>0.85666666666667268</v>
      </c>
      <c r="L87" s="2">
        <f t="shared" ref="L87:L146" si="22">2^(-K87)</f>
        <v>0.55222700037217343</v>
      </c>
      <c r="M87" s="29"/>
      <c r="N87" s="2"/>
      <c r="O87" s="28" t="b">
        <v>1</v>
      </c>
      <c r="P87" s="2" t="s">
        <v>173</v>
      </c>
      <c r="Q87" s="2" t="s">
        <v>174</v>
      </c>
      <c r="R87" s="2">
        <v>20.98</v>
      </c>
      <c r="S87" s="85">
        <v>3.3000000000000002E-2</v>
      </c>
      <c r="T87" s="2">
        <v>0</v>
      </c>
      <c r="U87" s="2"/>
      <c r="V87" s="2"/>
      <c r="W87" s="2"/>
      <c r="X87" s="2"/>
      <c r="Y87" s="2"/>
      <c r="Z87" s="29"/>
    </row>
    <row r="88" spans="1:26" x14ac:dyDescent="0.35">
      <c r="A88" s="28" t="b">
        <v>1</v>
      </c>
      <c r="B88" s="2" t="s">
        <v>341</v>
      </c>
      <c r="C88" s="102">
        <v>23</v>
      </c>
      <c r="D88" s="2">
        <v>28.65</v>
      </c>
      <c r="E88" s="85">
        <v>7.8399999999999997E-3</v>
      </c>
      <c r="F88" s="2">
        <v>0</v>
      </c>
      <c r="G88" s="35"/>
      <c r="H88" s="35"/>
      <c r="I88" s="2">
        <f t="shared" si="5"/>
        <v>-7.7399999999999984</v>
      </c>
      <c r="J88" s="85">
        <f t="shared" si="21"/>
        <v>-5.7133333333333276</v>
      </c>
      <c r="K88" s="85">
        <f t="shared" si="6"/>
        <v>2.0266666666666708</v>
      </c>
      <c r="L88" s="2">
        <f t="shared" si="22"/>
        <v>0.24542146381168797</v>
      </c>
      <c r="M88" s="29"/>
      <c r="N88" s="2"/>
      <c r="O88" s="28" t="b">
        <v>1</v>
      </c>
      <c r="P88" s="2" t="s">
        <v>177</v>
      </c>
      <c r="Q88" s="2" t="s">
        <v>178</v>
      </c>
      <c r="R88" s="2">
        <v>20.91</v>
      </c>
      <c r="S88" s="85">
        <v>3.4599999999999999E-2</v>
      </c>
      <c r="T88" s="2">
        <v>0</v>
      </c>
      <c r="U88" s="2"/>
      <c r="V88" s="2"/>
      <c r="W88" s="2"/>
      <c r="X88" s="2"/>
      <c r="Y88" s="2"/>
      <c r="Z88" s="29"/>
    </row>
    <row r="89" spans="1:26" x14ac:dyDescent="0.35">
      <c r="A89" s="28" t="b">
        <v>1</v>
      </c>
      <c r="B89" s="2" t="s">
        <v>343</v>
      </c>
      <c r="C89" s="102">
        <v>23</v>
      </c>
      <c r="D89" s="2">
        <v>27.5</v>
      </c>
      <c r="E89" s="85">
        <v>1.7600000000000001E-2</v>
      </c>
      <c r="F89" s="2">
        <v>0</v>
      </c>
      <c r="G89" s="35"/>
      <c r="H89" s="35"/>
      <c r="I89" s="2">
        <f t="shared" si="5"/>
        <v>-6.5</v>
      </c>
      <c r="J89" s="85">
        <f t="shared" si="21"/>
        <v>-5.7133333333333276</v>
      </c>
      <c r="K89" s="85">
        <f t="shared" si="6"/>
        <v>0.7866666666666724</v>
      </c>
      <c r="L89" s="2">
        <f t="shared" si="22"/>
        <v>0.57968189543779236</v>
      </c>
      <c r="M89" s="29">
        <f t="shared" ref="M89" si="23">AVERAGE(L87:L89)</f>
        <v>0.45911011987388456</v>
      </c>
      <c r="N89" s="2"/>
      <c r="O89" s="28" t="b">
        <v>1</v>
      </c>
      <c r="P89" s="2" t="s">
        <v>181</v>
      </c>
      <c r="Q89" s="2" t="s">
        <v>182</v>
      </c>
      <c r="R89" s="2">
        <v>21</v>
      </c>
      <c r="S89" s="85">
        <v>3.2599999999999997E-2</v>
      </c>
      <c r="T89" s="2">
        <v>0</v>
      </c>
      <c r="U89" s="2"/>
      <c r="V89" s="2"/>
      <c r="W89" s="2"/>
      <c r="X89" s="2"/>
      <c r="Y89" s="2"/>
      <c r="Z89" s="29"/>
    </row>
    <row r="90" spans="1:26" x14ac:dyDescent="0.35">
      <c r="A90" s="28" t="b">
        <v>1</v>
      </c>
      <c r="B90" s="2" t="s">
        <v>357</v>
      </c>
      <c r="C90" s="102">
        <v>24</v>
      </c>
      <c r="D90" s="2">
        <v>27.99</v>
      </c>
      <c r="E90" s="85">
        <v>1.24E-2</v>
      </c>
      <c r="F90" s="2">
        <v>0</v>
      </c>
      <c r="G90" s="35"/>
      <c r="H90" s="35"/>
      <c r="I90" s="2">
        <f t="shared" si="5"/>
        <v>-6.3299999999999983</v>
      </c>
      <c r="J90" s="85">
        <f t="shared" si="21"/>
        <v>-5.7133333333333276</v>
      </c>
      <c r="K90" s="85">
        <f t="shared" si="6"/>
        <v>0.61666666666667069</v>
      </c>
      <c r="L90" s="2">
        <f t="shared" si="22"/>
        <v>0.65217603488278031</v>
      </c>
      <c r="M90" s="29"/>
      <c r="N90" s="2"/>
      <c r="O90" s="28" t="b">
        <v>1</v>
      </c>
      <c r="P90" s="2" t="s">
        <v>185</v>
      </c>
      <c r="Q90" s="2" t="s">
        <v>186</v>
      </c>
      <c r="R90" s="2">
        <v>21.66</v>
      </c>
      <c r="S90" s="85">
        <v>2.0400000000000001E-2</v>
      </c>
      <c r="T90" s="2">
        <v>0</v>
      </c>
      <c r="U90" s="2"/>
      <c r="V90" s="2"/>
      <c r="W90" s="2"/>
      <c r="X90" s="2"/>
      <c r="Y90" s="2"/>
      <c r="Z90" s="29"/>
    </row>
    <row r="91" spans="1:26" x14ac:dyDescent="0.35">
      <c r="A91" s="28" t="b">
        <v>1</v>
      </c>
      <c r="B91" s="2" t="s">
        <v>359</v>
      </c>
      <c r="C91" s="103">
        <v>24</v>
      </c>
      <c r="D91" s="2">
        <v>28.75</v>
      </c>
      <c r="E91" s="85">
        <v>7.28E-3</v>
      </c>
      <c r="F91" s="2">
        <v>0</v>
      </c>
      <c r="G91" s="35"/>
      <c r="H91" s="35"/>
      <c r="I91" s="2">
        <f t="shared" si="5"/>
        <v>-6.8900000000000006</v>
      </c>
      <c r="J91" s="85">
        <f t="shared" si="21"/>
        <v>-5.7133333333333276</v>
      </c>
      <c r="K91" s="85">
        <f t="shared" si="6"/>
        <v>1.176666666666673</v>
      </c>
      <c r="L91" s="2">
        <f t="shared" si="22"/>
        <v>0.44237241558982116</v>
      </c>
      <c r="M91" s="29"/>
      <c r="N91" s="2"/>
      <c r="O91" s="28" t="b">
        <v>1</v>
      </c>
      <c r="P91" s="2" t="s">
        <v>189</v>
      </c>
      <c r="Q91" s="2" t="s">
        <v>190</v>
      </c>
      <c r="R91" s="2">
        <v>21.86</v>
      </c>
      <c r="S91" s="85">
        <v>1.7600000000000001E-2</v>
      </c>
      <c r="T91" s="2">
        <v>0</v>
      </c>
      <c r="U91" s="2"/>
      <c r="V91" s="2"/>
      <c r="W91" s="2"/>
      <c r="X91" s="2"/>
      <c r="Y91" s="2"/>
      <c r="Z91" s="29"/>
    </row>
    <row r="92" spans="1:26" x14ac:dyDescent="0.35">
      <c r="A92" s="28" t="b">
        <v>1</v>
      </c>
      <c r="B92" s="2" t="s">
        <v>361</v>
      </c>
      <c r="C92" s="102">
        <v>24</v>
      </c>
      <c r="D92" s="2">
        <v>27.99</v>
      </c>
      <c r="E92" s="85">
        <v>1.24E-2</v>
      </c>
      <c r="F92" s="2">
        <v>0</v>
      </c>
      <c r="G92" s="35"/>
      <c r="H92" s="35"/>
      <c r="I92" s="2">
        <f t="shared" si="5"/>
        <v>-6.1199999999999974</v>
      </c>
      <c r="J92" s="85">
        <f t="shared" si="21"/>
        <v>-5.7133333333333276</v>
      </c>
      <c r="K92" s="85">
        <f t="shared" si="6"/>
        <v>0.40666666666666984</v>
      </c>
      <c r="L92" s="2">
        <f t="shared" si="22"/>
        <v>0.754364313375115</v>
      </c>
      <c r="M92" s="29">
        <f t="shared" ref="M92" si="24">AVERAGE(L90:L92)</f>
        <v>0.61630425461590554</v>
      </c>
      <c r="N92" s="2"/>
      <c r="O92" s="28" t="b">
        <v>1</v>
      </c>
      <c r="P92" s="2" t="s">
        <v>193</v>
      </c>
      <c r="Q92" s="2" t="s">
        <v>194</v>
      </c>
      <c r="R92" s="2">
        <v>21.87</v>
      </c>
      <c r="S92" s="85">
        <v>1.7600000000000001E-2</v>
      </c>
      <c r="T92" s="2">
        <v>0</v>
      </c>
      <c r="U92" s="2"/>
      <c r="V92" s="2"/>
      <c r="W92" s="2"/>
      <c r="X92" s="2"/>
      <c r="Y92" s="2"/>
      <c r="Z92" s="29"/>
    </row>
    <row r="93" spans="1:26" x14ac:dyDescent="0.35">
      <c r="A93" s="28" t="b">
        <v>1</v>
      </c>
      <c r="B93" s="2" t="s">
        <v>375</v>
      </c>
      <c r="C93" s="102">
        <v>25</v>
      </c>
      <c r="D93" s="2">
        <v>27.27</v>
      </c>
      <c r="E93" s="85">
        <v>2.0799999999999999E-2</v>
      </c>
      <c r="F93" s="2">
        <v>0</v>
      </c>
      <c r="G93" s="35"/>
      <c r="H93" s="35"/>
      <c r="I93" s="2">
        <f t="shared" si="5"/>
        <v>-6.52</v>
      </c>
      <c r="J93" s="85">
        <f t="shared" si="21"/>
        <v>-5.7133333333333276</v>
      </c>
      <c r="K93" s="85">
        <f t="shared" si="6"/>
        <v>0.80666666666667197</v>
      </c>
      <c r="L93" s="2">
        <f t="shared" si="22"/>
        <v>0.57170124348345086</v>
      </c>
      <c r="M93" s="29"/>
      <c r="N93" s="2"/>
      <c r="O93" s="28" t="b">
        <v>1</v>
      </c>
      <c r="P93" s="2" t="s">
        <v>197</v>
      </c>
      <c r="Q93" s="2" t="s">
        <v>198</v>
      </c>
      <c r="R93" s="2">
        <v>20.75</v>
      </c>
      <c r="S93" s="85">
        <v>3.8899999999999997E-2</v>
      </c>
      <c r="T93" s="2">
        <v>0</v>
      </c>
      <c r="U93" s="2"/>
      <c r="V93" s="2"/>
      <c r="W93" s="2"/>
      <c r="X93" s="2"/>
      <c r="Y93" s="2"/>
      <c r="Z93" s="29"/>
    </row>
    <row r="94" spans="1:26" x14ac:dyDescent="0.35">
      <c r="A94" s="28" t="b">
        <v>1</v>
      </c>
      <c r="B94" s="2" t="s">
        <v>377</v>
      </c>
      <c r="C94" s="102">
        <v>25</v>
      </c>
      <c r="D94" s="2">
        <v>27.42</v>
      </c>
      <c r="E94" s="85">
        <v>1.8599999999999998E-2</v>
      </c>
      <c r="F94" s="2">
        <v>0</v>
      </c>
      <c r="G94" s="35"/>
      <c r="H94" s="35"/>
      <c r="I94" s="2">
        <f t="shared" si="5"/>
        <v>-6.73</v>
      </c>
      <c r="J94" s="85">
        <f t="shared" si="21"/>
        <v>-5.7133333333333276</v>
      </c>
      <c r="K94" s="85">
        <f t="shared" si="6"/>
        <v>1.0166666666666728</v>
      </c>
      <c r="L94" s="2">
        <f t="shared" si="22"/>
        <v>0.49425701017644597</v>
      </c>
      <c r="M94" s="29"/>
      <c r="N94" s="2"/>
      <c r="O94" s="28" t="b">
        <v>1</v>
      </c>
      <c r="P94" s="2" t="s">
        <v>201</v>
      </c>
      <c r="Q94" s="2" t="s">
        <v>202</v>
      </c>
      <c r="R94" s="2">
        <v>20.69</v>
      </c>
      <c r="S94" s="85">
        <v>4.0399999999999998E-2</v>
      </c>
      <c r="T94" s="2">
        <v>0</v>
      </c>
      <c r="U94" s="2"/>
      <c r="V94" s="2"/>
      <c r="W94" s="2"/>
      <c r="X94" s="2"/>
      <c r="Y94" s="2"/>
      <c r="Z94" s="29"/>
    </row>
    <row r="95" spans="1:26" x14ac:dyDescent="0.35">
      <c r="A95" s="28" t="b">
        <v>1</v>
      </c>
      <c r="B95" s="2" t="s">
        <v>379</v>
      </c>
      <c r="C95" s="102">
        <v>25</v>
      </c>
      <c r="D95" s="2">
        <v>27.32</v>
      </c>
      <c r="E95" s="85">
        <v>0.02</v>
      </c>
      <c r="F95" s="2">
        <v>0</v>
      </c>
      <c r="G95" s="35"/>
      <c r="H95" s="35"/>
      <c r="I95" s="2">
        <f t="shared" si="5"/>
        <v>-6.4600000000000009</v>
      </c>
      <c r="J95" s="85">
        <f t="shared" si="21"/>
        <v>-5.7133333333333276</v>
      </c>
      <c r="K95" s="85">
        <f t="shared" si="6"/>
        <v>0.74666666666667325</v>
      </c>
      <c r="L95" s="2">
        <f t="shared" si="22"/>
        <v>0.59597897176179015</v>
      </c>
      <c r="M95" s="29">
        <f t="shared" ref="M95" si="25">AVERAGE(L93:L95)</f>
        <v>0.55397907514056233</v>
      </c>
      <c r="N95" s="2"/>
      <c r="O95" s="28" t="b">
        <v>1</v>
      </c>
      <c r="P95" s="2" t="s">
        <v>205</v>
      </c>
      <c r="Q95" s="2" t="s">
        <v>206</v>
      </c>
      <c r="R95" s="2">
        <v>20.86</v>
      </c>
      <c r="S95" s="85">
        <v>3.5999999999999997E-2</v>
      </c>
      <c r="T95" s="2">
        <v>0</v>
      </c>
      <c r="U95" s="2"/>
      <c r="V95" s="2"/>
      <c r="W95" s="2"/>
      <c r="X95" s="2"/>
      <c r="Y95" s="2"/>
      <c r="Z95" s="29"/>
    </row>
    <row r="96" spans="1:26" x14ac:dyDescent="0.35">
      <c r="A96" s="28" t="b">
        <v>1</v>
      </c>
      <c r="B96" s="2" t="s">
        <v>393</v>
      </c>
      <c r="C96" s="102">
        <v>26</v>
      </c>
      <c r="D96" s="2">
        <v>26.59</v>
      </c>
      <c r="E96" s="85">
        <v>3.3599999999999998E-2</v>
      </c>
      <c r="F96" s="2">
        <v>0</v>
      </c>
      <c r="G96" s="35"/>
      <c r="H96" s="35"/>
      <c r="I96" s="2">
        <f t="shared" si="5"/>
        <v>-6.8000000000000007</v>
      </c>
      <c r="J96" s="85">
        <f t="shared" si="21"/>
        <v>-5.7133333333333276</v>
      </c>
      <c r="K96" s="85">
        <f t="shared" si="6"/>
        <v>1.0866666666666731</v>
      </c>
      <c r="L96" s="2">
        <f t="shared" si="22"/>
        <v>0.47084800869367133</v>
      </c>
      <c r="M96" s="29"/>
      <c r="N96" s="2"/>
      <c r="O96" s="28" t="b">
        <v>1</v>
      </c>
      <c r="P96" s="2" t="s">
        <v>209</v>
      </c>
      <c r="Q96" s="2" t="s">
        <v>210</v>
      </c>
      <c r="R96" s="2">
        <v>19.79</v>
      </c>
      <c r="S96" s="85">
        <v>7.6700000000000004E-2</v>
      </c>
      <c r="T96" s="2">
        <v>0</v>
      </c>
      <c r="U96" s="2"/>
      <c r="V96" s="2"/>
      <c r="W96" s="2"/>
      <c r="X96" s="2"/>
      <c r="Y96" s="2"/>
      <c r="Z96" s="29"/>
    </row>
    <row r="97" spans="1:26" x14ac:dyDescent="0.35">
      <c r="A97" s="28" t="b">
        <v>1</v>
      </c>
      <c r="B97" s="2" t="s">
        <v>395</v>
      </c>
      <c r="C97" s="103">
        <v>26</v>
      </c>
      <c r="D97" s="2">
        <v>26.51</v>
      </c>
      <c r="E97" s="85">
        <v>3.5400000000000001E-2</v>
      </c>
      <c r="F97" s="2">
        <v>0</v>
      </c>
      <c r="G97" s="35"/>
      <c r="H97" s="35"/>
      <c r="I97" s="2">
        <f t="shared" si="5"/>
        <v>-6.7600000000000016</v>
      </c>
      <c r="J97" s="85">
        <f t="shared" si="21"/>
        <v>-5.7133333333333276</v>
      </c>
      <c r="K97" s="85">
        <f t="shared" si="6"/>
        <v>1.046666666666674</v>
      </c>
      <c r="L97" s="2">
        <f t="shared" si="22"/>
        <v>0.4840853479914391</v>
      </c>
      <c r="M97" s="29"/>
      <c r="N97" s="2"/>
      <c r="O97" s="28" t="b">
        <v>1</v>
      </c>
      <c r="P97" s="2" t="s">
        <v>213</v>
      </c>
      <c r="Q97" s="2" t="s">
        <v>214</v>
      </c>
      <c r="R97" s="2">
        <v>19.75</v>
      </c>
      <c r="S97" s="85">
        <v>7.9100000000000004E-2</v>
      </c>
      <c r="T97" s="2">
        <v>0</v>
      </c>
      <c r="U97" s="2"/>
      <c r="V97" s="2"/>
      <c r="W97" s="2"/>
      <c r="X97" s="2"/>
      <c r="Y97" s="2"/>
      <c r="Z97" s="29"/>
    </row>
    <row r="98" spans="1:26" x14ac:dyDescent="0.35">
      <c r="A98" s="28" t="b">
        <v>1</v>
      </c>
      <c r="B98" s="2" t="s">
        <v>397</v>
      </c>
      <c r="C98" s="102">
        <v>26</v>
      </c>
      <c r="D98" s="2">
        <v>26.81</v>
      </c>
      <c r="E98" s="85">
        <v>2.87E-2</v>
      </c>
      <c r="F98" s="2">
        <v>0</v>
      </c>
      <c r="G98" s="35"/>
      <c r="H98" s="35"/>
      <c r="I98" s="2">
        <f t="shared" si="5"/>
        <v>-6.93</v>
      </c>
      <c r="J98" s="85">
        <f t="shared" si="21"/>
        <v>-5.7133333333333276</v>
      </c>
      <c r="K98" s="85">
        <f t="shared" si="6"/>
        <v>1.2166666666666721</v>
      </c>
      <c r="L98" s="2">
        <f t="shared" si="22"/>
        <v>0.43027571862216346</v>
      </c>
      <c r="M98" s="29">
        <f t="shared" ref="M98" si="26">AVERAGE(L96:L98)</f>
        <v>0.46173635843575794</v>
      </c>
      <c r="N98" s="2"/>
      <c r="O98" s="28" t="b">
        <v>1</v>
      </c>
      <c r="P98" s="2" t="s">
        <v>217</v>
      </c>
      <c r="Q98" s="2" t="s">
        <v>218</v>
      </c>
      <c r="R98" s="2">
        <v>19.88</v>
      </c>
      <c r="S98" s="85">
        <v>7.1999999999999995E-2</v>
      </c>
      <c r="T98" s="2">
        <v>0</v>
      </c>
      <c r="U98" s="2"/>
      <c r="V98" s="2"/>
      <c r="W98" s="2"/>
      <c r="X98" s="2"/>
      <c r="Y98" s="2"/>
      <c r="Z98" s="29"/>
    </row>
    <row r="99" spans="1:26" x14ac:dyDescent="0.35">
      <c r="A99" s="28" t="b">
        <v>1</v>
      </c>
      <c r="B99" s="2" t="s">
        <v>414</v>
      </c>
      <c r="C99" s="102">
        <v>27</v>
      </c>
      <c r="D99" s="2">
        <v>24.47</v>
      </c>
      <c r="E99" s="85">
        <v>0.15</v>
      </c>
      <c r="F99" s="2">
        <v>0</v>
      </c>
      <c r="G99" s="35" t="s">
        <v>233</v>
      </c>
      <c r="H99" s="35"/>
      <c r="I99" s="2">
        <f t="shared" si="5"/>
        <v>-3.2199999999999989</v>
      </c>
      <c r="J99" s="85">
        <f t="shared" si="21"/>
        <v>-5.7133333333333276</v>
      </c>
      <c r="K99" s="85">
        <f t="shared" si="6"/>
        <v>-2.4933333333333287</v>
      </c>
      <c r="L99" s="2">
        <f t="shared" si="22"/>
        <v>5.6307743361359401</v>
      </c>
      <c r="M99" s="29"/>
      <c r="N99" s="2"/>
      <c r="O99" s="28" t="b">
        <v>1</v>
      </c>
      <c r="P99" s="2" t="s">
        <v>220</v>
      </c>
      <c r="Q99" s="2" t="s">
        <v>708</v>
      </c>
      <c r="R99" s="2">
        <v>21.25</v>
      </c>
      <c r="S99" s="85">
        <v>2.7099999999999999E-2</v>
      </c>
      <c r="T99" s="2">
        <v>0</v>
      </c>
      <c r="U99" s="2"/>
      <c r="V99" s="2"/>
      <c r="W99" s="2"/>
      <c r="X99" s="2"/>
      <c r="Y99" s="2"/>
      <c r="Z99" s="29"/>
    </row>
    <row r="100" spans="1:26" x14ac:dyDescent="0.35">
      <c r="A100" s="28" t="b">
        <v>1</v>
      </c>
      <c r="B100" s="2" t="s">
        <v>416</v>
      </c>
      <c r="C100" s="102">
        <v>27</v>
      </c>
      <c r="D100" s="2">
        <v>25.1</v>
      </c>
      <c r="E100" s="85">
        <v>9.6000000000000002E-2</v>
      </c>
      <c r="F100" s="2">
        <v>0</v>
      </c>
      <c r="G100" s="35"/>
      <c r="H100" s="35"/>
      <c r="I100" s="2">
        <f t="shared" si="5"/>
        <v>-3.7900000000000027</v>
      </c>
      <c r="J100" s="85">
        <f t="shared" si="21"/>
        <v>-5.7133333333333276</v>
      </c>
      <c r="K100" s="85">
        <f t="shared" si="6"/>
        <v>-1.9233333333333249</v>
      </c>
      <c r="L100" s="2">
        <f t="shared" si="22"/>
        <v>3.7929841246979672</v>
      </c>
      <c r="M100" s="29"/>
      <c r="N100" s="2"/>
      <c r="O100" s="28" t="b">
        <v>1</v>
      </c>
      <c r="P100" s="2" t="s">
        <v>223</v>
      </c>
      <c r="Q100" s="2" t="s">
        <v>709</v>
      </c>
      <c r="R100" s="2">
        <v>21.31</v>
      </c>
      <c r="S100" s="85">
        <v>2.6100000000000002E-2</v>
      </c>
      <c r="T100" s="2">
        <v>0</v>
      </c>
      <c r="U100" s="2"/>
      <c r="V100" s="2"/>
      <c r="W100" s="2"/>
      <c r="X100" s="2"/>
      <c r="Y100" s="2"/>
      <c r="Z100" s="29"/>
    </row>
    <row r="101" spans="1:26" x14ac:dyDescent="0.35">
      <c r="A101" s="28" t="b">
        <v>1</v>
      </c>
      <c r="B101" s="2" t="s">
        <v>418</v>
      </c>
      <c r="C101" s="102">
        <v>27</v>
      </c>
      <c r="D101" s="2">
        <v>24.52</v>
      </c>
      <c r="E101" s="85">
        <v>0.14399999999999999</v>
      </c>
      <c r="F101" s="2">
        <v>0</v>
      </c>
      <c r="G101" s="35" t="s">
        <v>233</v>
      </c>
      <c r="H101" s="35"/>
      <c r="I101" s="2">
        <f t="shared" si="5"/>
        <v>-3.2399999999999984</v>
      </c>
      <c r="J101" s="85">
        <f t="shared" si="21"/>
        <v>-5.7133333333333276</v>
      </c>
      <c r="K101" s="85">
        <f t="shared" si="6"/>
        <v>-2.4733333333333292</v>
      </c>
      <c r="L101" s="2">
        <f t="shared" si="22"/>
        <v>5.5532538019191486</v>
      </c>
      <c r="M101" s="29">
        <f t="shared" ref="M101" si="27">AVERAGE(L99:L101)</f>
        <v>4.9923374209176856</v>
      </c>
      <c r="N101" s="2"/>
      <c r="O101" s="28" t="b">
        <v>1</v>
      </c>
      <c r="P101" s="2" t="s">
        <v>225</v>
      </c>
      <c r="Q101" s="2" t="s">
        <v>710</v>
      </c>
      <c r="R101" s="2">
        <v>21.28</v>
      </c>
      <c r="S101" s="85">
        <v>2.6700000000000002E-2</v>
      </c>
      <c r="T101" s="2">
        <v>0</v>
      </c>
      <c r="U101" s="2"/>
      <c r="V101" s="2"/>
      <c r="W101" s="2"/>
      <c r="X101" s="2"/>
      <c r="Y101" s="2"/>
      <c r="Z101" s="29"/>
    </row>
    <row r="102" spans="1:26" x14ac:dyDescent="0.35">
      <c r="A102" s="28" t="b">
        <v>1</v>
      </c>
      <c r="B102" s="2" t="s">
        <v>435</v>
      </c>
      <c r="C102" s="102">
        <v>28</v>
      </c>
      <c r="D102" s="2">
        <v>28.45</v>
      </c>
      <c r="E102" s="85">
        <v>8.9999999999999993E-3</v>
      </c>
      <c r="F102" s="2">
        <v>0</v>
      </c>
      <c r="G102" s="35"/>
      <c r="H102" s="35"/>
      <c r="I102" s="2">
        <f t="shared" si="5"/>
        <v>-6.59</v>
      </c>
      <c r="J102" s="85">
        <f t="shared" si="21"/>
        <v>-5.7133333333333276</v>
      </c>
      <c r="K102" s="85">
        <f t="shared" si="6"/>
        <v>0.87666666666667226</v>
      </c>
      <c r="L102" s="2">
        <f t="shared" si="22"/>
        <v>0.54462432807130412</v>
      </c>
      <c r="M102" s="29"/>
      <c r="N102" s="2"/>
      <c r="O102" s="28" t="b">
        <v>1</v>
      </c>
      <c r="P102" s="2" t="s">
        <v>228</v>
      </c>
      <c r="Q102" s="2" t="s">
        <v>711</v>
      </c>
      <c r="R102" s="2">
        <v>21.86</v>
      </c>
      <c r="S102" s="85">
        <v>1.77E-2</v>
      </c>
      <c r="T102" s="2">
        <v>0</v>
      </c>
      <c r="U102" s="2"/>
      <c r="V102" s="2"/>
      <c r="W102" s="2"/>
      <c r="X102" s="2"/>
      <c r="Y102" s="2"/>
      <c r="Z102" s="29"/>
    </row>
    <row r="103" spans="1:26" x14ac:dyDescent="0.35">
      <c r="A103" s="28" t="b">
        <v>1</v>
      </c>
      <c r="B103" s="2" t="s">
        <v>437</v>
      </c>
      <c r="C103" s="103">
        <v>28</v>
      </c>
      <c r="D103" s="2">
        <v>28.92</v>
      </c>
      <c r="E103" s="85">
        <v>6.4700000000000001E-3</v>
      </c>
      <c r="F103" s="2">
        <v>0</v>
      </c>
      <c r="G103" s="35"/>
      <c r="H103" s="35"/>
      <c r="I103" s="2">
        <f t="shared" si="5"/>
        <v>-7.0500000000000007</v>
      </c>
      <c r="J103" s="85">
        <f t="shared" si="21"/>
        <v>-5.7133333333333276</v>
      </c>
      <c r="K103" s="85">
        <f t="shared" si="6"/>
        <v>1.3366666666666731</v>
      </c>
      <c r="L103" s="2">
        <f t="shared" si="22"/>
        <v>0.39593440263985807</v>
      </c>
      <c r="M103" s="29"/>
      <c r="N103" s="2"/>
      <c r="O103" s="28" t="b">
        <v>1</v>
      </c>
      <c r="P103" s="2" t="s">
        <v>230</v>
      </c>
      <c r="Q103" s="2" t="s">
        <v>712</v>
      </c>
      <c r="R103" s="2">
        <v>21.87</v>
      </c>
      <c r="S103" s="85">
        <v>1.7399999999999999E-2</v>
      </c>
      <c r="T103" s="2">
        <v>0</v>
      </c>
      <c r="U103" s="2"/>
      <c r="V103" s="2"/>
      <c r="W103" s="2"/>
      <c r="X103" s="2"/>
      <c r="Y103" s="2"/>
      <c r="Z103" s="29"/>
    </row>
    <row r="104" spans="1:26" x14ac:dyDescent="0.35">
      <c r="A104" s="28" t="b">
        <v>1</v>
      </c>
      <c r="B104" s="2" t="s">
        <v>439</v>
      </c>
      <c r="C104" s="102">
        <v>28</v>
      </c>
      <c r="D104" s="2">
        <v>28.35</v>
      </c>
      <c r="E104" s="85">
        <v>9.7000000000000003E-3</v>
      </c>
      <c r="F104" s="2">
        <v>0</v>
      </c>
      <c r="G104" s="35"/>
      <c r="H104" s="35"/>
      <c r="I104" s="2">
        <f t="shared" si="5"/>
        <v>-6.4400000000000013</v>
      </c>
      <c r="J104" s="85">
        <f t="shared" si="21"/>
        <v>-5.7133333333333276</v>
      </c>
      <c r="K104" s="85">
        <f t="shared" si="6"/>
        <v>0.72666666666667368</v>
      </c>
      <c r="L104" s="2">
        <f t="shared" si="22"/>
        <v>0.60429852817338103</v>
      </c>
      <c r="M104" s="29">
        <f t="shared" ref="M104" si="28">AVERAGE(L102:L104)</f>
        <v>0.51495241962818106</v>
      </c>
      <c r="N104" s="2"/>
      <c r="O104" s="28" t="b">
        <v>1</v>
      </c>
      <c r="P104" s="2" t="s">
        <v>232</v>
      </c>
      <c r="Q104" s="2" t="s">
        <v>713</v>
      </c>
      <c r="R104" s="2">
        <v>21.91</v>
      </c>
      <c r="S104" s="85">
        <v>1.7100000000000001E-2</v>
      </c>
      <c r="T104" s="2">
        <v>0</v>
      </c>
      <c r="U104" s="2"/>
      <c r="V104" s="2"/>
      <c r="W104" s="2"/>
      <c r="X104" s="2"/>
      <c r="Y104" s="2"/>
      <c r="Z104" s="29"/>
    </row>
    <row r="105" spans="1:26" x14ac:dyDescent="0.35">
      <c r="A105" s="28" t="b">
        <v>1</v>
      </c>
      <c r="B105" s="2" t="s">
        <v>456</v>
      </c>
      <c r="C105" s="102">
        <v>29</v>
      </c>
      <c r="D105" s="2">
        <v>24.72</v>
      </c>
      <c r="E105" s="85">
        <v>0.125</v>
      </c>
      <c r="F105" s="2">
        <v>0</v>
      </c>
      <c r="G105" s="35" t="s">
        <v>233</v>
      </c>
      <c r="H105" s="35"/>
      <c r="I105" s="2">
        <f t="shared" si="5"/>
        <v>-4.5799999999999983</v>
      </c>
      <c r="J105" s="85">
        <f t="shared" si="21"/>
        <v>-5.7133333333333276</v>
      </c>
      <c r="K105" s="85">
        <f t="shared" si="6"/>
        <v>-1.1333333333333293</v>
      </c>
      <c r="L105" s="2">
        <f t="shared" si="22"/>
        <v>2.1936499593892456</v>
      </c>
      <c r="M105" s="29"/>
      <c r="N105" s="2"/>
      <c r="O105" s="28" t="b">
        <v>1</v>
      </c>
      <c r="P105" s="2" t="s">
        <v>235</v>
      </c>
      <c r="Q105" s="2" t="s">
        <v>714</v>
      </c>
      <c r="R105" s="2">
        <v>20.14</v>
      </c>
      <c r="S105" s="85">
        <v>5.9900000000000002E-2</v>
      </c>
      <c r="T105" s="2">
        <v>0</v>
      </c>
      <c r="U105" s="2"/>
      <c r="V105" s="2"/>
      <c r="W105" s="2"/>
      <c r="X105" s="2"/>
      <c r="Y105" s="2"/>
      <c r="Z105" s="29"/>
    </row>
    <row r="106" spans="1:26" x14ac:dyDescent="0.35">
      <c r="A106" s="28" t="b">
        <v>1</v>
      </c>
      <c r="B106" s="2" t="s">
        <v>458</v>
      </c>
      <c r="C106" s="102">
        <v>29</v>
      </c>
      <c r="D106" s="2">
        <v>24.82</v>
      </c>
      <c r="E106" s="85">
        <v>0.11700000000000001</v>
      </c>
      <c r="F106" s="2">
        <v>0</v>
      </c>
      <c r="G106" s="35" t="s">
        <v>233</v>
      </c>
      <c r="H106" s="35"/>
      <c r="I106" s="2">
        <f t="shared" si="5"/>
        <v>-4.629999999999999</v>
      </c>
      <c r="J106" s="85">
        <f t="shared" si="21"/>
        <v>-5.7133333333333276</v>
      </c>
      <c r="K106" s="85">
        <f t="shared" si="6"/>
        <v>-1.0833333333333286</v>
      </c>
      <c r="L106" s="2">
        <f t="shared" si="22"/>
        <v>2.1189261887185835</v>
      </c>
      <c r="M106" s="29"/>
      <c r="N106" s="2"/>
      <c r="O106" s="28" t="b">
        <v>1</v>
      </c>
      <c r="P106" s="2" t="s">
        <v>237</v>
      </c>
      <c r="Q106" s="2" t="s">
        <v>715</v>
      </c>
      <c r="R106" s="2">
        <v>20.190000000000001</v>
      </c>
      <c r="S106" s="85">
        <v>5.8099999999999999E-2</v>
      </c>
      <c r="T106" s="2">
        <v>0</v>
      </c>
      <c r="U106" s="2"/>
      <c r="V106" s="2"/>
      <c r="W106" s="2"/>
      <c r="X106" s="2"/>
      <c r="Y106" s="2"/>
      <c r="Z106" s="29"/>
    </row>
    <row r="107" spans="1:26" x14ac:dyDescent="0.35">
      <c r="A107" s="28" t="b">
        <v>1</v>
      </c>
      <c r="B107" s="2" t="s">
        <v>460</v>
      </c>
      <c r="C107" s="102">
        <v>29</v>
      </c>
      <c r="D107" s="2">
        <v>24.8</v>
      </c>
      <c r="E107" s="85">
        <v>0.11799999999999999</v>
      </c>
      <c r="F107" s="2">
        <v>0</v>
      </c>
      <c r="G107" s="35" t="s">
        <v>233</v>
      </c>
      <c r="H107" s="35"/>
      <c r="I107" s="2">
        <f t="shared" si="5"/>
        <v>-4.6999999999999993</v>
      </c>
      <c r="J107" s="85">
        <f t="shared" si="21"/>
        <v>-5.7133333333333276</v>
      </c>
      <c r="K107" s="85">
        <f t="shared" si="6"/>
        <v>-1.0133333333333283</v>
      </c>
      <c r="L107" s="2">
        <f t="shared" si="22"/>
        <v>2.0185696024237414</v>
      </c>
      <c r="M107" s="29">
        <f t="shared" ref="M107" si="29">AVERAGE(L105:L107)</f>
        <v>2.1103819168438567</v>
      </c>
      <c r="N107" s="2"/>
      <c r="O107" s="28" t="b">
        <v>1</v>
      </c>
      <c r="P107" s="2" t="s">
        <v>239</v>
      </c>
      <c r="Q107" s="2" t="s">
        <v>716</v>
      </c>
      <c r="R107" s="2">
        <v>20.100000000000001</v>
      </c>
      <c r="S107" s="85">
        <v>6.1499999999999999E-2</v>
      </c>
      <c r="T107" s="2">
        <v>0</v>
      </c>
      <c r="U107" s="2"/>
      <c r="V107" s="2"/>
      <c r="W107" s="2"/>
      <c r="X107" s="2"/>
      <c r="Y107" s="2"/>
      <c r="Z107" s="29"/>
    </row>
    <row r="108" spans="1:26" x14ac:dyDescent="0.35">
      <c r="A108" s="28" t="b">
        <v>1</v>
      </c>
      <c r="B108" s="2" t="s">
        <v>471</v>
      </c>
      <c r="C108" s="102">
        <v>30</v>
      </c>
      <c r="D108" s="2">
        <v>35.14</v>
      </c>
      <c r="E108" s="85">
        <v>8.0099999999999995E-5</v>
      </c>
      <c r="F108" s="2">
        <v>0</v>
      </c>
      <c r="G108" s="35" t="s">
        <v>233</v>
      </c>
      <c r="H108" s="35"/>
      <c r="I108" s="2">
        <f t="shared" si="5"/>
        <v>-5.27</v>
      </c>
      <c r="J108" s="85">
        <f t="shared" si="21"/>
        <v>-5.7133333333333276</v>
      </c>
      <c r="K108" s="85">
        <f t="shared" si="6"/>
        <v>-0.44333333333332803</v>
      </c>
      <c r="L108" s="2">
        <f t="shared" si="22"/>
        <v>1.3597423728128453</v>
      </c>
      <c r="M108" s="29"/>
      <c r="N108" s="2"/>
      <c r="O108" s="28" t="b">
        <v>1</v>
      </c>
      <c r="P108" s="2" t="s">
        <v>241</v>
      </c>
      <c r="Q108" s="2" t="s">
        <v>717</v>
      </c>
      <c r="R108" s="2">
        <v>29.87</v>
      </c>
      <c r="S108" s="85">
        <v>1.93E-4</v>
      </c>
      <c r="T108" s="2">
        <v>0</v>
      </c>
      <c r="U108" s="2" t="s">
        <v>233</v>
      </c>
      <c r="V108" s="2"/>
      <c r="W108" s="2"/>
      <c r="X108" s="2"/>
      <c r="Y108" s="2"/>
      <c r="Z108" s="29"/>
    </row>
    <row r="109" spans="1:26" x14ac:dyDescent="0.35">
      <c r="A109" s="28" t="b">
        <v>1</v>
      </c>
      <c r="B109" s="2" t="s">
        <v>473</v>
      </c>
      <c r="C109" s="103">
        <v>30</v>
      </c>
      <c r="D109" s="2">
        <v>38.51</v>
      </c>
      <c r="E109" s="85">
        <v>7.4399999999999999E-6</v>
      </c>
      <c r="F109" s="2">
        <v>0</v>
      </c>
      <c r="G109" s="35" t="s">
        <v>233</v>
      </c>
      <c r="H109" s="35"/>
      <c r="I109" s="2">
        <f t="shared" ref="I109:I146" si="30">R109-D109</f>
        <v>-8.5599999999999987</v>
      </c>
      <c r="J109" s="85">
        <f t="shared" si="21"/>
        <v>-5.7133333333333276</v>
      </c>
      <c r="K109" s="85">
        <f t="shared" ref="K109:K146" si="31">J109-I109</f>
        <v>2.8466666666666711</v>
      </c>
      <c r="L109" s="2">
        <f t="shared" si="22"/>
        <v>0.13901701072898359</v>
      </c>
      <c r="M109" s="29"/>
      <c r="N109" s="2"/>
      <c r="O109" s="28" t="b">
        <v>1</v>
      </c>
      <c r="P109" s="2" t="s">
        <v>243</v>
      </c>
      <c r="Q109" s="2" t="s">
        <v>718</v>
      </c>
      <c r="R109" s="2">
        <v>29.95</v>
      </c>
      <c r="S109" s="85">
        <v>1.8699999999999999E-4</v>
      </c>
      <c r="T109" s="2">
        <v>0</v>
      </c>
      <c r="U109" s="2" t="s">
        <v>233</v>
      </c>
      <c r="V109" s="2"/>
      <c r="W109" s="2"/>
      <c r="X109" s="2"/>
      <c r="Y109" s="2"/>
      <c r="Z109" s="29"/>
    </row>
    <row r="110" spans="1:26" x14ac:dyDescent="0.35">
      <c r="A110" s="28" t="b">
        <v>1</v>
      </c>
      <c r="B110" s="2" t="s">
        <v>475</v>
      </c>
      <c r="C110" s="102">
        <v>30</v>
      </c>
      <c r="D110" s="2">
        <v>34.32</v>
      </c>
      <c r="E110" s="85">
        <v>1.4300000000000001E-4</v>
      </c>
      <c r="F110" s="2">
        <v>0</v>
      </c>
      <c r="G110" s="35" t="s">
        <v>233</v>
      </c>
      <c r="H110" s="35"/>
      <c r="I110" s="2">
        <f t="shared" si="30"/>
        <v>-4.3900000000000006</v>
      </c>
      <c r="J110" s="85">
        <f t="shared" si="21"/>
        <v>-5.7133333333333276</v>
      </c>
      <c r="K110" s="85">
        <f t="shared" si="31"/>
        <v>-1.323333333333327</v>
      </c>
      <c r="L110" s="2">
        <f t="shared" si="22"/>
        <v>2.5024362789874885</v>
      </c>
      <c r="M110" s="29">
        <f t="shared" ref="M110" si="32">AVERAGE(L108:L110)</f>
        <v>1.3337318875097726</v>
      </c>
      <c r="N110" s="2"/>
      <c r="O110" s="28" t="b">
        <v>1</v>
      </c>
      <c r="P110" s="2" t="s">
        <v>245</v>
      </c>
      <c r="Q110" s="2" t="s">
        <v>719</v>
      </c>
      <c r="R110" s="2">
        <v>29.93</v>
      </c>
      <c r="S110" s="85">
        <v>1.8900000000000001E-4</v>
      </c>
      <c r="T110" s="2">
        <v>0</v>
      </c>
      <c r="U110" s="2" t="s">
        <v>233</v>
      </c>
      <c r="V110" s="2"/>
      <c r="W110" s="2"/>
      <c r="X110" s="2"/>
      <c r="Y110" s="2"/>
      <c r="Z110" s="29"/>
    </row>
    <row r="111" spans="1:26" x14ac:dyDescent="0.35">
      <c r="A111" s="28" t="b">
        <v>1</v>
      </c>
      <c r="B111" s="2" t="s">
        <v>486</v>
      </c>
      <c r="C111" s="102">
        <v>31</v>
      </c>
      <c r="D111" s="2">
        <v>29.45</v>
      </c>
      <c r="E111" s="85">
        <v>4.45E-3</v>
      </c>
      <c r="F111" s="2">
        <v>0</v>
      </c>
      <c r="G111" s="35"/>
      <c r="H111" s="35"/>
      <c r="I111" s="2">
        <f t="shared" si="30"/>
        <v>-6.4899999999999984</v>
      </c>
      <c r="J111" s="85">
        <f t="shared" si="21"/>
        <v>-5.7133333333333276</v>
      </c>
      <c r="K111" s="85">
        <f t="shared" si="31"/>
        <v>0.77666666666667084</v>
      </c>
      <c r="L111" s="2">
        <f t="shared" si="22"/>
        <v>0.58371390187848426</v>
      </c>
      <c r="M111" s="29"/>
      <c r="N111" s="2"/>
      <c r="O111" s="28" t="b">
        <v>1</v>
      </c>
      <c r="P111" s="2" t="s">
        <v>247</v>
      </c>
      <c r="Q111" s="2" t="s">
        <v>720</v>
      </c>
      <c r="R111" s="2">
        <v>22.96</v>
      </c>
      <c r="S111" s="85">
        <v>8.0300000000000007E-3</v>
      </c>
      <c r="T111" s="2">
        <v>0</v>
      </c>
      <c r="U111" s="2"/>
      <c r="V111" s="2"/>
      <c r="W111" s="2"/>
      <c r="X111" s="2"/>
      <c r="Y111" s="2"/>
      <c r="Z111" s="29"/>
    </row>
    <row r="112" spans="1:26" x14ac:dyDescent="0.35">
      <c r="A112" s="28" t="b">
        <v>1</v>
      </c>
      <c r="B112" s="2" t="s">
        <v>488</v>
      </c>
      <c r="C112" s="102">
        <v>31</v>
      </c>
      <c r="D112" s="2">
        <v>29.75</v>
      </c>
      <c r="E112" s="85">
        <v>3.5999999999999999E-3</v>
      </c>
      <c r="F112" s="2">
        <v>0</v>
      </c>
      <c r="G112" s="35"/>
      <c r="H112" s="35"/>
      <c r="I112" s="2">
        <f t="shared" si="30"/>
        <v>-6.73</v>
      </c>
      <c r="J112" s="85">
        <f t="shared" si="21"/>
        <v>-5.7133333333333276</v>
      </c>
      <c r="K112" s="85">
        <f t="shared" si="31"/>
        <v>1.0166666666666728</v>
      </c>
      <c r="L112" s="2">
        <f t="shared" si="22"/>
        <v>0.49425701017644597</v>
      </c>
      <c r="M112" s="29"/>
      <c r="N112" s="2"/>
      <c r="O112" s="28" t="b">
        <v>1</v>
      </c>
      <c r="P112" s="2" t="s">
        <v>249</v>
      </c>
      <c r="Q112" s="2" t="s">
        <v>721</v>
      </c>
      <c r="R112" s="2">
        <v>23.02</v>
      </c>
      <c r="S112" s="85">
        <v>7.7099999999999998E-3</v>
      </c>
      <c r="T112" s="2">
        <v>0</v>
      </c>
      <c r="U112" s="2"/>
      <c r="V112" s="2"/>
      <c r="W112" s="2"/>
      <c r="X112" s="2"/>
      <c r="Y112" s="2"/>
      <c r="Z112" s="29"/>
    </row>
    <row r="113" spans="1:29" x14ac:dyDescent="0.35">
      <c r="A113" s="28" t="b">
        <v>1</v>
      </c>
      <c r="B113" s="2" t="s">
        <v>490</v>
      </c>
      <c r="C113" s="102">
        <v>31</v>
      </c>
      <c r="D113" s="2">
        <v>29.34</v>
      </c>
      <c r="E113" s="85">
        <v>4.8199999999999996E-3</v>
      </c>
      <c r="F113" s="2">
        <v>0</v>
      </c>
      <c r="G113" s="35"/>
      <c r="H113" s="35"/>
      <c r="I113" s="2">
        <f t="shared" si="30"/>
        <v>-6.3099999999999987</v>
      </c>
      <c r="J113" s="85">
        <f t="shared" si="21"/>
        <v>-5.7133333333333276</v>
      </c>
      <c r="K113" s="85">
        <f t="shared" si="31"/>
        <v>0.59666666666667112</v>
      </c>
      <c r="L113" s="2">
        <f t="shared" si="22"/>
        <v>0.66128007306126768</v>
      </c>
      <c r="M113" s="29">
        <f t="shared" ref="M113" si="33">AVERAGE(L111:L113)</f>
        <v>0.57975032837206608</v>
      </c>
      <c r="N113" s="2"/>
      <c r="O113" s="28" t="b">
        <v>1</v>
      </c>
      <c r="P113" s="2" t="s">
        <v>251</v>
      </c>
      <c r="Q113" s="2" t="s">
        <v>722</v>
      </c>
      <c r="R113" s="2">
        <v>23.03</v>
      </c>
      <c r="S113" s="85">
        <v>7.6600000000000001E-3</v>
      </c>
      <c r="T113" s="2">
        <v>0</v>
      </c>
      <c r="U113" s="2"/>
      <c r="V113" s="2"/>
      <c r="W113" s="2"/>
      <c r="X113" s="2"/>
      <c r="Y113" s="2"/>
      <c r="Z113" s="29"/>
    </row>
    <row r="114" spans="1:29" x14ac:dyDescent="0.35">
      <c r="A114" s="28" t="b">
        <v>1</v>
      </c>
      <c r="B114" s="2" t="s">
        <v>501</v>
      </c>
      <c r="C114" s="102">
        <v>32</v>
      </c>
      <c r="D114" s="2">
        <v>29.05</v>
      </c>
      <c r="E114" s="85">
        <v>5.9199999999999999E-3</v>
      </c>
      <c r="F114" s="2">
        <v>0</v>
      </c>
      <c r="G114" s="35"/>
      <c r="H114" s="35"/>
      <c r="I114" s="2">
        <f t="shared" si="30"/>
        <v>-6.4700000000000024</v>
      </c>
      <c r="J114" s="85">
        <f t="shared" si="21"/>
        <v>-5.7133333333333276</v>
      </c>
      <c r="K114" s="85">
        <f t="shared" si="31"/>
        <v>0.75666666666667481</v>
      </c>
      <c r="L114" s="2">
        <f t="shared" si="22"/>
        <v>0.5918622442949143</v>
      </c>
      <c r="M114" s="29"/>
      <c r="N114" s="2"/>
      <c r="O114" s="28" t="b">
        <v>1</v>
      </c>
      <c r="P114" s="2" t="s">
        <v>253</v>
      </c>
      <c r="Q114" s="2" t="s">
        <v>723</v>
      </c>
      <c r="R114" s="2">
        <v>22.58</v>
      </c>
      <c r="S114" s="85">
        <v>1.0500000000000001E-2</v>
      </c>
      <c r="T114" s="2">
        <v>0</v>
      </c>
      <c r="U114" s="2"/>
      <c r="V114" s="2"/>
      <c r="W114" s="2"/>
      <c r="X114" s="2"/>
      <c r="Y114" s="2"/>
      <c r="Z114" s="29"/>
    </row>
    <row r="115" spans="1:29" x14ac:dyDescent="0.35">
      <c r="A115" s="86" t="b">
        <v>1</v>
      </c>
      <c r="B115" s="87" t="s">
        <v>503</v>
      </c>
      <c r="C115" s="103">
        <v>32</v>
      </c>
      <c r="D115" s="87">
        <v>29.15</v>
      </c>
      <c r="E115" s="88">
        <v>5.5199999999999997E-3</v>
      </c>
      <c r="F115" s="87">
        <v>0</v>
      </c>
      <c r="G115" s="87"/>
      <c r="H115" s="35"/>
      <c r="I115" s="2">
        <f t="shared" si="30"/>
        <v>-6.5399999999999991</v>
      </c>
      <c r="J115" s="85">
        <f t="shared" si="21"/>
        <v>-5.7133333333333276</v>
      </c>
      <c r="K115" s="85">
        <f t="shared" si="31"/>
        <v>0.82666666666667155</v>
      </c>
      <c r="L115" s="2">
        <f t="shared" si="22"/>
        <v>0.56383046352290023</v>
      </c>
      <c r="M115" s="29"/>
      <c r="N115" s="2"/>
      <c r="O115" s="28" t="b">
        <v>1</v>
      </c>
      <c r="P115" s="2" t="s">
        <v>255</v>
      </c>
      <c r="Q115" s="2" t="s">
        <v>724</v>
      </c>
      <c r="R115" s="2">
        <v>22.61</v>
      </c>
      <c r="S115" s="85">
        <v>1.03E-2</v>
      </c>
      <c r="T115" s="2">
        <v>0</v>
      </c>
      <c r="U115" s="2"/>
      <c r="V115" s="2"/>
      <c r="W115" s="2"/>
      <c r="X115" s="2"/>
      <c r="Y115" s="2"/>
      <c r="Z115" s="29"/>
      <c r="AA115" s="2"/>
    </row>
    <row r="116" spans="1:29" x14ac:dyDescent="0.35">
      <c r="A116" s="91" t="b">
        <v>1</v>
      </c>
      <c r="B116" s="96" t="s">
        <v>505</v>
      </c>
      <c r="C116" s="102">
        <v>32</v>
      </c>
      <c r="D116" s="97">
        <v>29.14</v>
      </c>
      <c r="E116" s="98">
        <v>5.5399999999999998E-3</v>
      </c>
      <c r="F116" s="92">
        <v>0</v>
      </c>
      <c r="G116" s="92"/>
      <c r="H116" s="35"/>
      <c r="I116" s="2">
        <f t="shared" si="30"/>
        <v>-6.5300000000000011</v>
      </c>
      <c r="J116" s="85">
        <f t="shared" si="21"/>
        <v>-5.7133333333333276</v>
      </c>
      <c r="K116" s="85">
        <f t="shared" si="31"/>
        <v>0.81666666666667354</v>
      </c>
      <c r="L116" s="2">
        <f t="shared" si="22"/>
        <v>0.56775221453543601</v>
      </c>
      <c r="M116" s="29">
        <f t="shared" ref="M116" si="34">AVERAGE(L114:L116)</f>
        <v>0.57448164078441677</v>
      </c>
      <c r="N116" s="2"/>
      <c r="O116" s="86" t="b">
        <v>1</v>
      </c>
      <c r="P116" s="87" t="s">
        <v>257</v>
      </c>
      <c r="Q116" s="87" t="s">
        <v>725</v>
      </c>
      <c r="R116" s="87">
        <v>22.61</v>
      </c>
      <c r="S116" s="88">
        <v>1.04E-2</v>
      </c>
      <c r="T116" s="87">
        <v>0</v>
      </c>
      <c r="U116" s="87"/>
      <c r="V116" s="2"/>
      <c r="W116" s="2"/>
      <c r="X116" s="2"/>
      <c r="Y116" s="2"/>
      <c r="Z116" s="29"/>
      <c r="AA116" s="2"/>
    </row>
    <row r="117" spans="1:29" x14ac:dyDescent="0.35">
      <c r="A117" s="28" t="b">
        <v>1</v>
      </c>
      <c r="B117" s="2" t="s">
        <v>516</v>
      </c>
      <c r="C117" s="102">
        <v>33</v>
      </c>
      <c r="D117" s="2">
        <v>31.1</v>
      </c>
      <c r="E117" s="85">
        <v>1.39E-3</v>
      </c>
      <c r="F117" s="2">
        <v>0</v>
      </c>
      <c r="G117" s="2"/>
      <c r="H117" s="35"/>
      <c r="I117" s="2">
        <f t="shared" si="30"/>
        <v>-6.1300000000000026</v>
      </c>
      <c r="J117" s="85">
        <f t="shared" si="21"/>
        <v>-5.7133333333333276</v>
      </c>
      <c r="K117" s="85">
        <f t="shared" si="31"/>
        <v>0.41666666666667496</v>
      </c>
      <c r="L117" s="2">
        <f t="shared" si="22"/>
        <v>0.74915353843833654</v>
      </c>
      <c r="M117" s="29"/>
      <c r="N117" s="2"/>
      <c r="O117" s="91" t="b">
        <v>1</v>
      </c>
      <c r="P117" s="92" t="s">
        <v>259</v>
      </c>
      <c r="Q117" s="92" t="s">
        <v>726</v>
      </c>
      <c r="R117" s="92">
        <v>24.97</v>
      </c>
      <c r="S117" s="93">
        <v>2.1199999999999999E-3</v>
      </c>
      <c r="T117" s="92">
        <v>0</v>
      </c>
      <c r="U117" s="92"/>
      <c r="V117" s="2"/>
      <c r="W117" s="2"/>
      <c r="X117" s="2"/>
      <c r="Y117" s="2"/>
      <c r="Z117" s="29"/>
      <c r="AA117" s="2"/>
    </row>
    <row r="118" spans="1:29" x14ac:dyDescent="0.35">
      <c r="A118" s="28" t="b">
        <v>1</v>
      </c>
      <c r="B118" s="2" t="s">
        <v>518</v>
      </c>
      <c r="C118" s="102">
        <v>33</v>
      </c>
      <c r="D118" s="2">
        <v>30.9</v>
      </c>
      <c r="E118" s="85">
        <v>1.5900000000000001E-3</v>
      </c>
      <c r="F118" s="2">
        <v>0</v>
      </c>
      <c r="G118" s="2"/>
      <c r="H118" s="87"/>
      <c r="I118" s="2">
        <f t="shared" si="30"/>
        <v>-5.8999999999999986</v>
      </c>
      <c r="J118" s="85">
        <f t="shared" si="21"/>
        <v>-5.7133333333333276</v>
      </c>
      <c r="K118" s="85">
        <f t="shared" si="31"/>
        <v>0.18666666666667098</v>
      </c>
      <c r="L118" s="2">
        <f t="shared" si="22"/>
        <v>0.87863345222121114</v>
      </c>
      <c r="M118" s="29"/>
      <c r="N118" s="2"/>
      <c r="O118" s="28" t="b">
        <v>1</v>
      </c>
      <c r="P118" s="2" t="s">
        <v>261</v>
      </c>
      <c r="Q118" s="2" t="s">
        <v>727</v>
      </c>
      <c r="R118" s="2">
        <v>25</v>
      </c>
      <c r="S118" s="85">
        <v>2.0899999999999998E-3</v>
      </c>
      <c r="T118" s="2">
        <v>0</v>
      </c>
      <c r="U118" s="2"/>
      <c r="V118" s="87"/>
      <c r="W118" s="87"/>
      <c r="X118" s="87"/>
      <c r="Y118" s="2"/>
      <c r="Z118" s="29"/>
      <c r="AA118" s="2"/>
      <c r="AB118" s="2"/>
      <c r="AC118" s="2"/>
    </row>
    <row r="119" spans="1:29" s="95" customFormat="1" x14ac:dyDescent="0.35">
      <c r="A119" s="28" t="b">
        <v>1</v>
      </c>
      <c r="B119" s="2" t="s">
        <v>520</v>
      </c>
      <c r="C119" s="102">
        <v>33</v>
      </c>
      <c r="D119" s="2">
        <v>30.78</v>
      </c>
      <c r="E119" s="85">
        <v>1.75E-3</v>
      </c>
      <c r="F119" s="2">
        <v>0</v>
      </c>
      <c r="G119" s="2"/>
      <c r="H119" s="92"/>
      <c r="I119" s="2">
        <f t="shared" si="30"/>
        <v>-5.77</v>
      </c>
      <c r="J119" s="85">
        <f t="shared" si="21"/>
        <v>-5.7133333333333276</v>
      </c>
      <c r="K119" s="85">
        <f t="shared" si="31"/>
        <v>5.6666666666671972E-2</v>
      </c>
      <c r="L119" s="2">
        <f t="shared" si="22"/>
        <v>0.96148305248264965</v>
      </c>
      <c r="M119" s="29">
        <f t="shared" ref="M119" si="35">AVERAGE(L117:L119)</f>
        <v>0.86309001438073241</v>
      </c>
      <c r="N119" s="87"/>
      <c r="O119" s="28" t="b">
        <v>1</v>
      </c>
      <c r="P119" s="2" t="s">
        <v>263</v>
      </c>
      <c r="Q119" s="2" t="s">
        <v>728</v>
      </c>
      <c r="R119" s="2">
        <v>25.01</v>
      </c>
      <c r="S119" s="85">
        <v>2.0699999999999998E-3</v>
      </c>
      <c r="T119" s="2">
        <v>0</v>
      </c>
      <c r="U119" s="2"/>
      <c r="V119" s="92"/>
      <c r="W119" s="92"/>
      <c r="X119" s="92"/>
      <c r="Y119" s="87"/>
      <c r="Z119" s="100"/>
      <c r="AA119" s="87"/>
      <c r="AB119" s="87"/>
      <c r="AC119" s="87"/>
    </row>
    <row r="120" spans="1:29" s="95" customFormat="1" ht="14" customHeight="1" x14ac:dyDescent="0.35">
      <c r="A120" s="28" t="b">
        <v>1</v>
      </c>
      <c r="B120" s="2" t="s">
        <v>531</v>
      </c>
      <c r="C120" s="102">
        <v>34</v>
      </c>
      <c r="D120" s="2">
        <v>27.72</v>
      </c>
      <c r="E120" s="85">
        <v>1.5100000000000001E-2</v>
      </c>
      <c r="F120" s="2">
        <v>0</v>
      </c>
      <c r="G120" s="2"/>
      <c r="H120" s="2"/>
      <c r="I120" s="2">
        <f t="shared" si="30"/>
        <v>-6.3999999999999986</v>
      </c>
      <c r="J120" s="85">
        <f t="shared" si="21"/>
        <v>-5.7133333333333276</v>
      </c>
      <c r="K120" s="85">
        <f t="shared" si="31"/>
        <v>0.68666666666667098</v>
      </c>
      <c r="L120" s="2">
        <f t="shared" si="22"/>
        <v>0.62128767224296477</v>
      </c>
      <c r="M120" s="29"/>
      <c r="N120" s="92"/>
      <c r="O120" s="28" t="b">
        <v>1</v>
      </c>
      <c r="P120" s="2" t="s">
        <v>265</v>
      </c>
      <c r="Q120" s="2" t="s">
        <v>729</v>
      </c>
      <c r="R120" s="2">
        <v>21.32</v>
      </c>
      <c r="S120" s="85">
        <v>2.5899999999999999E-2</v>
      </c>
      <c r="T120" s="2">
        <v>0</v>
      </c>
      <c r="U120" s="2"/>
      <c r="V120" s="2"/>
      <c r="W120" s="2"/>
      <c r="X120" s="2"/>
      <c r="Y120" s="92"/>
      <c r="Z120" s="94"/>
      <c r="AA120" s="87"/>
      <c r="AB120" s="87"/>
      <c r="AC120" s="87"/>
    </row>
    <row r="121" spans="1:29" x14ac:dyDescent="0.35">
      <c r="A121" s="28" t="b">
        <v>1</v>
      </c>
      <c r="B121" s="2" t="s">
        <v>533</v>
      </c>
      <c r="C121" s="103">
        <v>34</v>
      </c>
      <c r="D121" s="2">
        <v>28.26</v>
      </c>
      <c r="E121" s="85">
        <v>1.03E-2</v>
      </c>
      <c r="F121" s="2">
        <v>0</v>
      </c>
      <c r="G121" s="2"/>
      <c r="H121" s="2"/>
      <c r="I121" s="2">
        <f t="shared" si="30"/>
        <v>-6.8000000000000007</v>
      </c>
      <c r="J121" s="85">
        <f t="shared" si="21"/>
        <v>-5.7133333333333276</v>
      </c>
      <c r="K121" s="85">
        <f t="shared" si="31"/>
        <v>1.0866666666666731</v>
      </c>
      <c r="L121" s="2">
        <f t="shared" si="22"/>
        <v>0.47084800869367133</v>
      </c>
      <c r="M121" s="29"/>
      <c r="N121" s="2"/>
      <c r="O121" s="28" t="b">
        <v>1</v>
      </c>
      <c r="P121" s="2" t="s">
        <v>267</v>
      </c>
      <c r="Q121" s="2" t="s">
        <v>730</v>
      </c>
      <c r="R121" s="2">
        <v>21.46</v>
      </c>
      <c r="S121" s="85">
        <v>2.35E-2</v>
      </c>
      <c r="T121" s="2">
        <v>0</v>
      </c>
      <c r="U121" s="2"/>
      <c r="V121" s="2"/>
      <c r="W121" s="2"/>
      <c r="X121" s="2"/>
      <c r="Y121" s="2"/>
      <c r="Z121" s="29"/>
      <c r="AA121" s="2"/>
      <c r="AB121" s="2"/>
      <c r="AC121" s="2"/>
    </row>
    <row r="122" spans="1:29" x14ac:dyDescent="0.35">
      <c r="A122" s="28" t="b">
        <v>1</v>
      </c>
      <c r="B122" s="2" t="s">
        <v>535</v>
      </c>
      <c r="C122" s="102">
        <v>34</v>
      </c>
      <c r="D122" s="2">
        <v>27.56</v>
      </c>
      <c r="E122" s="85">
        <v>1.6899999999999998E-2</v>
      </c>
      <c r="F122" s="2">
        <v>0</v>
      </c>
      <c r="G122" s="2"/>
      <c r="H122" s="2"/>
      <c r="I122" s="2">
        <f t="shared" si="30"/>
        <v>-6.259999999999998</v>
      </c>
      <c r="J122" s="85">
        <f t="shared" si="21"/>
        <v>-5.7133333333333276</v>
      </c>
      <c r="K122" s="85">
        <f t="shared" si="31"/>
        <v>0.54666666666667041</v>
      </c>
      <c r="L122" s="2">
        <f t="shared" si="22"/>
        <v>0.68460006447559418</v>
      </c>
      <c r="M122" s="29">
        <f t="shared" ref="M122" si="36">AVERAGE(L120:L122)</f>
        <v>0.59224524847074334</v>
      </c>
      <c r="N122" s="2"/>
      <c r="O122" s="28" t="b">
        <v>1</v>
      </c>
      <c r="P122" s="2" t="s">
        <v>269</v>
      </c>
      <c r="Q122" s="2" t="s">
        <v>731</v>
      </c>
      <c r="R122" s="2">
        <v>21.3</v>
      </c>
      <c r="S122" s="85">
        <v>2.6200000000000001E-2</v>
      </c>
      <c r="T122" s="2">
        <v>0</v>
      </c>
      <c r="U122" s="2"/>
      <c r="V122" s="2"/>
      <c r="W122" s="2"/>
      <c r="X122" s="2"/>
      <c r="Y122" s="2"/>
      <c r="Z122" s="29"/>
      <c r="AA122" s="2"/>
      <c r="AB122" s="2"/>
      <c r="AC122" s="2"/>
    </row>
    <row r="123" spans="1:29" x14ac:dyDescent="0.35">
      <c r="A123" s="28" t="b">
        <v>1</v>
      </c>
      <c r="B123" s="2" t="s">
        <v>540</v>
      </c>
      <c r="C123" s="102">
        <v>35</v>
      </c>
      <c r="D123" s="2">
        <v>33.5</v>
      </c>
      <c r="E123" s="85">
        <v>2.5599999999999999E-4</v>
      </c>
      <c r="F123" s="2">
        <v>0</v>
      </c>
      <c r="G123" s="2" t="s">
        <v>233</v>
      </c>
      <c r="H123" s="2"/>
      <c r="I123" s="2">
        <f t="shared" si="30"/>
        <v>-4.620000000000001</v>
      </c>
      <c r="J123" s="85">
        <f t="shared" si="21"/>
        <v>-5.7133333333333276</v>
      </c>
      <c r="K123" s="85">
        <f t="shared" si="31"/>
        <v>-1.0933333333333266</v>
      </c>
      <c r="L123" s="2">
        <f t="shared" si="22"/>
        <v>2.133664485890705</v>
      </c>
      <c r="M123" s="29"/>
      <c r="N123" s="2"/>
      <c r="O123" s="28" t="b">
        <v>1</v>
      </c>
      <c r="P123" s="2" t="s">
        <v>271</v>
      </c>
      <c r="Q123" s="2" t="s">
        <v>732</v>
      </c>
      <c r="R123" s="2">
        <v>28.88</v>
      </c>
      <c r="S123" s="85">
        <v>2.8400000000000002E-4</v>
      </c>
      <c r="T123" s="2">
        <v>0</v>
      </c>
      <c r="U123" s="2" t="s">
        <v>233</v>
      </c>
      <c r="V123" s="2"/>
      <c r="W123" s="2"/>
      <c r="X123" s="2"/>
      <c r="Y123" s="2"/>
      <c r="Z123" s="29"/>
      <c r="AA123" s="2"/>
      <c r="AB123" s="2"/>
      <c r="AC123" s="2"/>
    </row>
    <row r="124" spans="1:29" x14ac:dyDescent="0.35">
      <c r="A124" s="28" t="b">
        <v>1</v>
      </c>
      <c r="B124" s="2" t="s">
        <v>542</v>
      </c>
      <c r="C124" s="102">
        <v>35</v>
      </c>
      <c r="D124" s="2">
        <v>33.83</v>
      </c>
      <c r="E124" s="85">
        <v>2.02E-4</v>
      </c>
      <c r="F124" s="2">
        <v>0</v>
      </c>
      <c r="G124" s="2" t="s">
        <v>233</v>
      </c>
      <c r="H124" s="2"/>
      <c r="I124" s="2">
        <f t="shared" si="30"/>
        <v>-4.759999999999998</v>
      </c>
      <c r="J124" s="85">
        <f t="shared" si="21"/>
        <v>-5.7133333333333276</v>
      </c>
      <c r="K124" s="85">
        <f t="shared" si="31"/>
        <v>-0.95333333333332959</v>
      </c>
      <c r="L124" s="2">
        <f t="shared" si="22"/>
        <v>1.936341391965761</v>
      </c>
      <c r="M124" s="29"/>
      <c r="N124" s="2"/>
      <c r="O124" s="28" t="b">
        <v>1</v>
      </c>
      <c r="P124" s="2" t="s">
        <v>273</v>
      </c>
      <c r="Q124" s="2" t="s">
        <v>733</v>
      </c>
      <c r="R124" s="2">
        <v>29.07</v>
      </c>
      <c r="S124" s="85">
        <v>2.63E-4</v>
      </c>
      <c r="T124" s="2">
        <v>0</v>
      </c>
      <c r="U124" s="2" t="s">
        <v>233</v>
      </c>
      <c r="V124" s="2"/>
      <c r="W124" s="2"/>
      <c r="X124" s="2"/>
      <c r="Y124" s="2"/>
      <c r="Z124" s="29"/>
      <c r="AA124" s="2"/>
      <c r="AB124" s="2"/>
      <c r="AC124" s="2"/>
    </row>
    <row r="125" spans="1:29" x14ac:dyDescent="0.35">
      <c r="A125" s="28" t="b">
        <v>1</v>
      </c>
      <c r="B125" s="2" t="s">
        <v>544</v>
      </c>
      <c r="C125" s="102">
        <v>35</v>
      </c>
      <c r="D125" s="2">
        <v>33.51</v>
      </c>
      <c r="E125" s="85">
        <v>2.5399999999999999E-4</v>
      </c>
      <c r="F125" s="2">
        <v>0</v>
      </c>
      <c r="G125" s="2" t="s">
        <v>233</v>
      </c>
      <c r="H125" s="2"/>
      <c r="I125" s="2">
        <f t="shared" si="30"/>
        <v>-4.389999999999997</v>
      </c>
      <c r="J125" s="85">
        <f t="shared" si="21"/>
        <v>-5.7133333333333276</v>
      </c>
      <c r="K125" s="85">
        <f t="shared" si="31"/>
        <v>-1.3233333333333306</v>
      </c>
      <c r="L125" s="2">
        <f t="shared" si="22"/>
        <v>2.5024362789874948</v>
      </c>
      <c r="M125" s="29">
        <f t="shared" ref="M125" si="37">AVERAGE(L123:L125)</f>
        <v>2.1908140522813202</v>
      </c>
      <c r="N125" s="2"/>
      <c r="O125" s="28" t="b">
        <v>1</v>
      </c>
      <c r="P125" s="2" t="s">
        <v>275</v>
      </c>
      <c r="Q125" s="2" t="s">
        <v>734</v>
      </c>
      <c r="R125" s="2">
        <v>29.12</v>
      </c>
      <c r="S125" s="85">
        <v>2.5700000000000001E-4</v>
      </c>
      <c r="T125" s="2">
        <v>0</v>
      </c>
      <c r="U125" s="2" t="s">
        <v>233</v>
      </c>
      <c r="V125" s="2"/>
      <c r="W125" s="2"/>
      <c r="X125" s="2"/>
      <c r="Y125" s="2"/>
      <c r="Z125" s="29"/>
      <c r="AA125" s="2"/>
      <c r="AB125" s="2"/>
      <c r="AC125" s="2"/>
    </row>
    <row r="126" spans="1:29" x14ac:dyDescent="0.35">
      <c r="A126" s="28" t="b">
        <v>1</v>
      </c>
      <c r="B126" s="2" t="s">
        <v>327</v>
      </c>
      <c r="C126" s="102">
        <v>36</v>
      </c>
      <c r="D126" s="2">
        <v>32.619999999999997</v>
      </c>
      <c r="E126" s="85">
        <v>4.75E-4</v>
      </c>
      <c r="F126" s="2">
        <v>0</v>
      </c>
      <c r="G126" s="2" t="s">
        <v>233</v>
      </c>
      <c r="H126" s="2"/>
      <c r="I126" s="2">
        <f t="shared" si="30"/>
        <v>-8.7799999999999976</v>
      </c>
      <c r="J126" s="85">
        <f t="shared" si="21"/>
        <v>-5.7133333333333276</v>
      </c>
      <c r="K126" s="85">
        <f t="shared" si="31"/>
        <v>3.06666666666667</v>
      </c>
      <c r="L126" s="2">
        <f t="shared" si="22"/>
        <v>0.11935520048880179</v>
      </c>
      <c r="M126" s="29"/>
      <c r="N126" s="2"/>
      <c r="O126" s="28" t="b">
        <v>1</v>
      </c>
      <c r="P126" s="2" t="s">
        <v>279</v>
      </c>
      <c r="Q126" s="2" t="s">
        <v>280</v>
      </c>
      <c r="R126" s="2">
        <v>23.84</v>
      </c>
      <c r="S126" s="85">
        <v>4.3800000000000002E-3</v>
      </c>
      <c r="T126" s="2">
        <v>0</v>
      </c>
      <c r="U126" s="2"/>
      <c r="V126" s="2"/>
      <c r="W126" s="2"/>
      <c r="X126" s="2"/>
      <c r="Y126" s="2"/>
      <c r="Z126" s="29"/>
      <c r="AA126" s="2"/>
      <c r="AB126" s="2"/>
      <c r="AC126" s="2"/>
    </row>
    <row r="127" spans="1:29" x14ac:dyDescent="0.35">
      <c r="A127" s="28" t="b">
        <v>1</v>
      </c>
      <c r="B127" s="2" t="s">
        <v>329</v>
      </c>
      <c r="C127" s="103">
        <v>36</v>
      </c>
      <c r="D127" s="2">
        <v>29.94</v>
      </c>
      <c r="E127" s="85">
        <v>3.15E-3</v>
      </c>
      <c r="F127" s="2">
        <v>0</v>
      </c>
      <c r="G127" s="2"/>
      <c r="H127" s="2"/>
      <c r="I127" s="2">
        <f t="shared" si="30"/>
        <v>-6.0600000000000023</v>
      </c>
      <c r="J127" s="85">
        <f t="shared" si="21"/>
        <v>-5.7133333333333276</v>
      </c>
      <c r="K127" s="85">
        <f t="shared" si="31"/>
        <v>0.34666666666667467</v>
      </c>
      <c r="L127" s="2">
        <f t="shared" si="22"/>
        <v>0.78639896789397679</v>
      </c>
      <c r="M127" s="29"/>
      <c r="N127" s="2"/>
      <c r="O127" s="28" t="b">
        <v>1</v>
      </c>
      <c r="P127" s="2" t="s">
        <v>281</v>
      </c>
      <c r="Q127" s="2" t="s">
        <v>282</v>
      </c>
      <c r="R127" s="2">
        <v>23.88</v>
      </c>
      <c r="S127" s="85">
        <v>4.2700000000000004E-3</v>
      </c>
      <c r="T127" s="2">
        <v>0</v>
      </c>
      <c r="U127" s="2"/>
      <c r="V127" s="2"/>
      <c r="W127" s="2"/>
      <c r="X127" s="2"/>
      <c r="Y127" s="2"/>
      <c r="Z127" s="29"/>
      <c r="AA127" s="2"/>
    </row>
    <row r="128" spans="1:29" x14ac:dyDescent="0.35">
      <c r="A128" s="28" t="b">
        <v>1</v>
      </c>
      <c r="B128" s="2" t="s">
        <v>331</v>
      </c>
      <c r="C128" s="102">
        <v>36</v>
      </c>
      <c r="D128" s="2">
        <v>30.05</v>
      </c>
      <c r="E128" s="85">
        <v>2.9199999999999999E-3</v>
      </c>
      <c r="F128" s="2">
        <v>0</v>
      </c>
      <c r="G128" s="2"/>
      <c r="H128" s="2"/>
      <c r="I128" s="2">
        <f t="shared" si="30"/>
        <v>-6.0800000000000018</v>
      </c>
      <c r="J128" s="85">
        <f t="shared" si="21"/>
        <v>-5.7133333333333276</v>
      </c>
      <c r="K128" s="85">
        <f t="shared" si="31"/>
        <v>0.36666666666667425</v>
      </c>
      <c r="L128" s="2">
        <f t="shared" si="22"/>
        <v>0.7755723809168632</v>
      </c>
      <c r="M128" s="29">
        <f t="shared" ref="M128" si="38">AVERAGE(L126:L128)</f>
        <v>0.56044218309988059</v>
      </c>
      <c r="N128" s="2"/>
      <c r="O128" s="28" t="b">
        <v>1</v>
      </c>
      <c r="P128" s="2" t="s">
        <v>283</v>
      </c>
      <c r="Q128" s="2" t="s">
        <v>284</v>
      </c>
      <c r="R128" s="2">
        <v>23.97</v>
      </c>
      <c r="S128" s="85">
        <v>4.0200000000000001E-3</v>
      </c>
      <c r="T128" s="2">
        <v>0</v>
      </c>
      <c r="U128" s="2"/>
      <c r="V128" s="2"/>
      <c r="W128" s="2"/>
      <c r="X128" s="2"/>
      <c r="Y128" s="2"/>
      <c r="Z128" s="29"/>
      <c r="AA128" s="2"/>
    </row>
    <row r="129" spans="1:27" x14ac:dyDescent="0.35">
      <c r="A129" s="28" t="b">
        <v>1</v>
      </c>
      <c r="B129" s="2" t="s">
        <v>345</v>
      </c>
      <c r="C129" s="102">
        <v>37</v>
      </c>
      <c r="D129" s="2">
        <v>31.25</v>
      </c>
      <c r="E129" s="85">
        <v>1.25E-3</v>
      </c>
      <c r="F129" s="2">
        <v>0</v>
      </c>
      <c r="G129" s="2"/>
      <c r="H129" s="2"/>
      <c r="I129" s="2">
        <f t="shared" si="30"/>
        <v>-9.16</v>
      </c>
      <c r="J129" s="85">
        <f t="shared" si="21"/>
        <v>-5.7133333333333276</v>
      </c>
      <c r="K129" s="85">
        <f t="shared" si="31"/>
        <v>3.4466666666666725</v>
      </c>
      <c r="L129" s="2">
        <f t="shared" si="22"/>
        <v>9.1717022694446995E-2</v>
      </c>
      <c r="M129" s="29"/>
      <c r="N129" s="2"/>
      <c r="O129" s="28" t="b">
        <v>1</v>
      </c>
      <c r="P129" s="2" t="s">
        <v>285</v>
      </c>
      <c r="Q129" s="2" t="s">
        <v>286</v>
      </c>
      <c r="R129" s="2">
        <v>22.09</v>
      </c>
      <c r="S129" s="85">
        <v>1.4999999999999999E-2</v>
      </c>
      <c r="T129" s="2">
        <v>0</v>
      </c>
      <c r="U129" s="2"/>
      <c r="V129" s="2"/>
      <c r="W129" s="2"/>
      <c r="X129" s="2"/>
      <c r="Y129" s="2"/>
      <c r="Z129" s="29"/>
      <c r="AA129" s="2"/>
    </row>
    <row r="130" spans="1:27" x14ac:dyDescent="0.35">
      <c r="A130" s="28" t="b">
        <v>1</v>
      </c>
      <c r="B130" s="2" t="s">
        <v>347</v>
      </c>
      <c r="C130" s="102">
        <v>37</v>
      </c>
      <c r="D130" s="2">
        <v>28.48</v>
      </c>
      <c r="E130" s="85">
        <v>8.8100000000000001E-3</v>
      </c>
      <c r="F130" s="2">
        <v>0</v>
      </c>
      <c r="G130" s="2"/>
      <c r="H130" s="2"/>
      <c r="I130" s="2">
        <f t="shared" si="30"/>
        <v>-6.379999999999999</v>
      </c>
      <c r="J130" s="85">
        <f t="shared" si="21"/>
        <v>-5.7133333333333276</v>
      </c>
      <c r="K130" s="85">
        <f t="shared" si="31"/>
        <v>0.6666666666666714</v>
      </c>
      <c r="L130" s="2">
        <f t="shared" si="22"/>
        <v>0.62996052494743449</v>
      </c>
      <c r="M130" s="29"/>
      <c r="N130" s="2"/>
      <c r="O130" s="28" t="b">
        <v>1</v>
      </c>
      <c r="P130" s="2" t="s">
        <v>287</v>
      </c>
      <c r="Q130" s="2" t="s">
        <v>288</v>
      </c>
      <c r="R130" s="2">
        <v>22.1</v>
      </c>
      <c r="S130" s="85">
        <v>1.49E-2</v>
      </c>
      <c r="T130" s="2">
        <v>0</v>
      </c>
      <c r="U130" s="2"/>
      <c r="V130" s="2"/>
      <c r="W130" s="2"/>
      <c r="X130" s="2"/>
      <c r="Y130" s="2"/>
      <c r="Z130" s="29"/>
      <c r="AA130" s="2"/>
    </row>
    <row r="131" spans="1:27" x14ac:dyDescent="0.35">
      <c r="A131" s="28" t="b">
        <v>1</v>
      </c>
      <c r="B131" s="2" t="s">
        <v>349</v>
      </c>
      <c r="C131" s="102">
        <v>37</v>
      </c>
      <c r="D131" s="2">
        <v>28.69</v>
      </c>
      <c r="E131" s="85">
        <v>7.62E-3</v>
      </c>
      <c r="F131" s="2">
        <v>0</v>
      </c>
      <c r="G131" s="2"/>
      <c r="H131" s="2"/>
      <c r="I131" s="2">
        <f t="shared" si="30"/>
        <v>-6.1900000000000013</v>
      </c>
      <c r="J131" s="85">
        <f t="shared" si="21"/>
        <v>-5.7133333333333276</v>
      </c>
      <c r="K131" s="85">
        <f t="shared" si="31"/>
        <v>0.47666666666667368</v>
      </c>
      <c r="L131" s="2">
        <f t="shared" si="22"/>
        <v>0.71863610928945709</v>
      </c>
      <c r="M131" s="29">
        <f t="shared" ref="M131" si="39">AVERAGE(L129:L131)</f>
        <v>0.48010455231044619</v>
      </c>
      <c r="N131" s="2"/>
      <c r="O131" s="28" t="b">
        <v>1</v>
      </c>
      <c r="P131" s="2" t="s">
        <v>289</v>
      </c>
      <c r="Q131" s="2" t="s">
        <v>290</v>
      </c>
      <c r="R131" s="2">
        <v>22.5</v>
      </c>
      <c r="S131" s="85">
        <v>1.12E-2</v>
      </c>
      <c r="T131" s="2">
        <v>0</v>
      </c>
      <c r="U131" s="2"/>
      <c r="V131" s="2"/>
      <c r="W131" s="2"/>
      <c r="X131" s="2"/>
      <c r="Y131" s="2"/>
      <c r="Z131" s="29"/>
      <c r="AA131" s="2"/>
    </row>
    <row r="132" spans="1:27" x14ac:dyDescent="0.35">
      <c r="A132" s="28" t="b">
        <v>1</v>
      </c>
      <c r="B132" s="2" t="s">
        <v>363</v>
      </c>
      <c r="C132" s="102">
        <v>38</v>
      </c>
      <c r="D132" s="2">
        <v>32.32</v>
      </c>
      <c r="E132" s="85">
        <v>5.8699999999999996E-4</v>
      </c>
      <c r="F132" s="2">
        <v>0</v>
      </c>
      <c r="G132" s="2" t="s">
        <v>233</v>
      </c>
      <c r="H132" s="2"/>
      <c r="I132" s="2">
        <f t="shared" si="30"/>
        <v>-9.14</v>
      </c>
      <c r="J132" s="85">
        <f t="shared" si="21"/>
        <v>-5.7133333333333276</v>
      </c>
      <c r="K132" s="85">
        <f t="shared" si="31"/>
        <v>3.426666666666673</v>
      </c>
      <c r="L132" s="2">
        <f t="shared" si="22"/>
        <v>9.2997344619151753E-2</v>
      </c>
      <c r="M132" s="29"/>
      <c r="N132" s="2"/>
      <c r="O132" s="28" t="b">
        <v>1</v>
      </c>
      <c r="P132" s="2" t="s">
        <v>291</v>
      </c>
      <c r="Q132" s="2" t="s">
        <v>292</v>
      </c>
      <c r="R132" s="2">
        <v>23.18</v>
      </c>
      <c r="S132" s="85">
        <v>6.9100000000000003E-3</v>
      </c>
      <c r="T132" s="2">
        <v>0</v>
      </c>
      <c r="U132" s="2"/>
      <c r="V132" s="2"/>
      <c r="W132" s="2"/>
      <c r="X132" s="2"/>
      <c r="Y132" s="2"/>
      <c r="Z132" s="29"/>
      <c r="AA132" s="2"/>
    </row>
    <row r="133" spans="1:27" x14ac:dyDescent="0.35">
      <c r="A133" s="28" t="b">
        <v>1</v>
      </c>
      <c r="B133" s="2" t="s">
        <v>365</v>
      </c>
      <c r="C133" s="103">
        <v>38</v>
      </c>
      <c r="D133" s="2">
        <v>30.59</v>
      </c>
      <c r="E133" s="85">
        <v>2E-3</v>
      </c>
      <c r="F133" s="2">
        <v>0</v>
      </c>
      <c r="G133" s="2"/>
      <c r="H133" s="2"/>
      <c r="I133" s="2">
        <f t="shared" si="30"/>
        <v>-7.1000000000000014</v>
      </c>
      <c r="J133" s="85">
        <f t="shared" si="21"/>
        <v>-5.7133333333333276</v>
      </c>
      <c r="K133" s="85">
        <f t="shared" si="31"/>
        <v>1.3866666666666738</v>
      </c>
      <c r="L133" s="2">
        <f t="shared" si="22"/>
        <v>0.38244742338099597</v>
      </c>
      <c r="M133" s="29"/>
      <c r="N133" s="2"/>
      <c r="O133" s="28" t="b">
        <v>1</v>
      </c>
      <c r="P133" s="2" t="s">
        <v>293</v>
      </c>
      <c r="Q133" s="2" t="s">
        <v>294</v>
      </c>
      <c r="R133" s="2">
        <v>23.49</v>
      </c>
      <c r="S133" s="85">
        <v>5.5399999999999998E-3</v>
      </c>
      <c r="T133" s="2">
        <v>0</v>
      </c>
      <c r="U133" s="2"/>
      <c r="V133" s="2"/>
      <c r="W133" s="2"/>
      <c r="X133" s="2"/>
      <c r="Y133" s="2"/>
      <c r="Z133" s="29"/>
      <c r="AA133" s="2"/>
    </row>
    <row r="134" spans="1:27" x14ac:dyDescent="0.35">
      <c r="A134" s="28" t="b">
        <v>1</v>
      </c>
      <c r="B134" s="2" t="s">
        <v>367</v>
      </c>
      <c r="C134" s="102">
        <v>38</v>
      </c>
      <c r="D134" s="2">
        <v>30.63</v>
      </c>
      <c r="E134" s="85">
        <v>1.9400000000000001E-3</v>
      </c>
      <c r="F134" s="2">
        <v>0</v>
      </c>
      <c r="G134" s="2"/>
      <c r="H134" s="2"/>
      <c r="I134" s="2">
        <f>R134-D134</f>
        <v>-6.9599999999999973</v>
      </c>
      <c r="J134" s="85">
        <f t="shared" si="21"/>
        <v>-5.7133333333333276</v>
      </c>
      <c r="K134" s="85">
        <f t="shared" si="31"/>
        <v>1.2466666666666697</v>
      </c>
      <c r="L134" s="2">
        <f t="shared" si="22"/>
        <v>0.42142077237734876</v>
      </c>
      <c r="M134" s="29">
        <f t="shared" ref="M134" si="40">AVERAGE(L132:L134)</f>
        <v>0.29895518012583217</v>
      </c>
      <c r="N134" s="2"/>
      <c r="O134" s="28" t="b">
        <v>1</v>
      </c>
      <c r="P134" s="2" t="s">
        <v>295</v>
      </c>
      <c r="Q134" s="2" t="s">
        <v>296</v>
      </c>
      <c r="R134" s="2">
        <v>23.67</v>
      </c>
      <c r="S134" s="85">
        <v>4.8999999999999998E-3</v>
      </c>
      <c r="T134" s="2">
        <v>0</v>
      </c>
      <c r="U134" s="2"/>
      <c r="V134" s="2"/>
      <c r="W134" s="2"/>
      <c r="X134" s="2"/>
      <c r="Y134" s="2"/>
      <c r="Z134" s="29"/>
      <c r="AA134" s="2"/>
    </row>
    <row r="135" spans="1:27" x14ac:dyDescent="0.35">
      <c r="A135" s="28" t="b">
        <v>1</v>
      </c>
      <c r="B135" s="2" t="s">
        <v>381</v>
      </c>
      <c r="C135" s="102">
        <v>39</v>
      </c>
      <c r="D135" s="2">
        <v>27.99</v>
      </c>
      <c r="E135" s="85">
        <v>1.24E-2</v>
      </c>
      <c r="F135" s="2">
        <v>0</v>
      </c>
      <c r="G135" s="2"/>
      <c r="H135" s="2"/>
      <c r="I135" s="2">
        <f>R135-D135</f>
        <v>-5.2199999999999989</v>
      </c>
      <c r="J135" s="85">
        <f>$U$8-$G$8</f>
        <v>-5.7133333333333276</v>
      </c>
      <c r="K135" s="85">
        <f>J135-I135</f>
        <v>-0.49333333333332874</v>
      </c>
      <c r="L135" s="2">
        <f>2^(-K135)</f>
        <v>1.407693584033985</v>
      </c>
      <c r="M135" s="29"/>
      <c r="N135" s="2"/>
      <c r="O135" s="28" t="b">
        <v>1</v>
      </c>
      <c r="P135" s="2" t="s">
        <v>297</v>
      </c>
      <c r="Q135" s="2" t="s">
        <v>298</v>
      </c>
      <c r="R135" s="2">
        <v>22.77</v>
      </c>
      <c r="S135" s="85">
        <v>9.2099999999999994E-3</v>
      </c>
      <c r="T135" s="2">
        <v>0</v>
      </c>
      <c r="U135" s="2"/>
      <c r="V135" s="2"/>
      <c r="W135" s="2"/>
      <c r="X135" s="2"/>
      <c r="Y135" s="2"/>
      <c r="Z135" s="29"/>
      <c r="AA135" s="2"/>
    </row>
    <row r="136" spans="1:27" x14ac:dyDescent="0.35">
      <c r="A136" s="28" t="b">
        <v>1</v>
      </c>
      <c r="B136" s="2" t="s">
        <v>383</v>
      </c>
      <c r="C136" s="102">
        <v>39</v>
      </c>
      <c r="D136" s="2">
        <v>25.92</v>
      </c>
      <c r="E136" s="85">
        <v>5.3600000000000002E-2</v>
      </c>
      <c r="F136" s="2">
        <v>0</v>
      </c>
      <c r="G136" s="2"/>
      <c r="H136" s="2"/>
      <c r="I136" s="2">
        <f t="shared" si="30"/>
        <v>-3.110000000000003</v>
      </c>
      <c r="J136" s="85">
        <f t="shared" si="21"/>
        <v>-5.7133333333333276</v>
      </c>
      <c r="K136" s="85">
        <f t="shared" si="31"/>
        <v>-2.6033333333333246</v>
      </c>
      <c r="L136" s="2">
        <f>2^(-K136)</f>
        <v>6.0768906569423589</v>
      </c>
      <c r="M136" s="29"/>
      <c r="N136" s="2"/>
      <c r="O136" s="28" t="b">
        <v>1</v>
      </c>
      <c r="P136" s="2" t="s">
        <v>299</v>
      </c>
      <c r="Q136" s="2" t="s">
        <v>300</v>
      </c>
      <c r="R136" s="2">
        <v>22.81</v>
      </c>
      <c r="S136" s="85">
        <v>8.9800000000000001E-3</v>
      </c>
      <c r="T136" s="2">
        <v>0</v>
      </c>
      <c r="U136" s="2"/>
      <c r="V136" s="2"/>
      <c r="W136" s="2"/>
      <c r="X136" s="2"/>
      <c r="Y136" s="2"/>
      <c r="Z136" s="29"/>
      <c r="AA136" s="2"/>
    </row>
    <row r="137" spans="1:27" x14ac:dyDescent="0.35">
      <c r="A137" s="28" t="b">
        <v>1</v>
      </c>
      <c r="B137" s="2" t="s">
        <v>385</v>
      </c>
      <c r="C137" s="102">
        <v>39</v>
      </c>
      <c r="D137" s="2">
        <v>26.46</v>
      </c>
      <c r="E137" s="85">
        <v>3.6600000000000001E-2</v>
      </c>
      <c r="F137" s="2">
        <v>0</v>
      </c>
      <c r="G137" s="2"/>
      <c r="H137" s="2"/>
      <c r="I137" s="2">
        <f t="shared" si="30"/>
        <v>-3.5800000000000018</v>
      </c>
      <c r="J137" s="85">
        <f t="shared" si="21"/>
        <v>-5.7133333333333276</v>
      </c>
      <c r="K137" s="85">
        <f t="shared" si="31"/>
        <v>-2.1333333333333258</v>
      </c>
      <c r="L137" s="2">
        <f t="shared" si="22"/>
        <v>4.3872999187784814</v>
      </c>
      <c r="M137" s="29">
        <f t="shared" ref="M137" si="41">AVERAGE(L135:L137)</f>
        <v>3.9572947199182749</v>
      </c>
      <c r="N137" s="2"/>
      <c r="O137" s="28" t="b">
        <v>1</v>
      </c>
      <c r="P137" s="2" t="s">
        <v>301</v>
      </c>
      <c r="Q137" s="2" t="s">
        <v>302</v>
      </c>
      <c r="R137" s="2">
        <v>22.88</v>
      </c>
      <c r="S137" s="85">
        <v>8.5299999999999994E-3</v>
      </c>
      <c r="T137" s="2">
        <v>0</v>
      </c>
      <c r="U137" s="2"/>
      <c r="V137" s="2"/>
      <c r="W137" s="2"/>
      <c r="X137" s="2"/>
      <c r="Y137" s="2"/>
      <c r="Z137" s="29"/>
      <c r="AA137" s="2"/>
    </row>
    <row r="138" spans="1:27" x14ac:dyDescent="0.35">
      <c r="A138" s="28" t="b">
        <v>1</v>
      </c>
      <c r="B138" s="2" t="s">
        <v>399</v>
      </c>
      <c r="C138" s="102">
        <v>40</v>
      </c>
      <c r="D138" s="2">
        <v>30.84</v>
      </c>
      <c r="E138" s="85">
        <v>1.66E-3</v>
      </c>
      <c r="F138" s="2">
        <v>0</v>
      </c>
      <c r="G138" s="2"/>
      <c r="H138" s="2"/>
      <c r="I138" s="2">
        <f t="shared" si="30"/>
        <v>-8.2600000000000016</v>
      </c>
      <c r="J138" s="85">
        <f t="shared" si="21"/>
        <v>-5.7133333333333276</v>
      </c>
      <c r="K138" s="85">
        <f t="shared" si="31"/>
        <v>2.546666666666674</v>
      </c>
      <c r="L138" s="2">
        <f t="shared" si="22"/>
        <v>0.1711500161188981</v>
      </c>
      <c r="M138" s="29"/>
      <c r="N138" s="2"/>
      <c r="O138" s="28" t="b">
        <v>1</v>
      </c>
      <c r="P138" s="2" t="s">
        <v>303</v>
      </c>
      <c r="Q138" s="2" t="s">
        <v>304</v>
      </c>
      <c r="R138" s="2">
        <v>22.58</v>
      </c>
      <c r="S138" s="85">
        <v>1.06E-2</v>
      </c>
      <c r="T138" s="2">
        <v>0</v>
      </c>
      <c r="U138" s="2"/>
      <c r="V138" s="2"/>
      <c r="W138" s="2"/>
      <c r="X138" s="2"/>
      <c r="Y138" s="2"/>
      <c r="Z138" s="29"/>
      <c r="AA138" s="2"/>
    </row>
    <row r="139" spans="1:27" x14ac:dyDescent="0.35">
      <c r="A139" s="28" t="b">
        <v>1</v>
      </c>
      <c r="B139" s="2" t="s">
        <v>401</v>
      </c>
      <c r="C139" s="103">
        <v>40</v>
      </c>
      <c r="D139" s="2">
        <v>28.65</v>
      </c>
      <c r="E139" s="85">
        <v>7.8100000000000001E-3</v>
      </c>
      <c r="F139" s="2">
        <v>0</v>
      </c>
      <c r="G139" s="2"/>
      <c r="H139" s="2"/>
      <c r="I139" s="2">
        <f t="shared" si="30"/>
        <v>-5.9399999999999977</v>
      </c>
      <c r="J139" s="85">
        <f t="shared" si="21"/>
        <v>-5.7133333333333276</v>
      </c>
      <c r="K139" s="85">
        <f t="shared" si="31"/>
        <v>0.22666666666667012</v>
      </c>
      <c r="L139" s="2">
        <f t="shared" si="22"/>
        <v>0.85460717426489752</v>
      </c>
      <c r="M139" s="29"/>
      <c r="N139" s="2"/>
      <c r="O139" s="28" t="b">
        <v>1</v>
      </c>
      <c r="P139" s="2" t="s">
        <v>305</v>
      </c>
      <c r="Q139" s="2" t="s">
        <v>306</v>
      </c>
      <c r="R139" s="2">
        <v>22.71</v>
      </c>
      <c r="S139" s="85">
        <v>9.6500000000000006E-3</v>
      </c>
      <c r="T139" s="2">
        <v>0</v>
      </c>
      <c r="U139" s="2"/>
      <c r="V139" s="2"/>
      <c r="W139" s="2"/>
      <c r="X139" s="2"/>
      <c r="Y139" s="2"/>
      <c r="Z139" s="29"/>
      <c r="AA139" s="2"/>
    </row>
    <row r="140" spans="1:27" x14ac:dyDescent="0.35">
      <c r="A140" s="86" t="b">
        <v>1</v>
      </c>
      <c r="B140" s="87" t="s">
        <v>403</v>
      </c>
      <c r="C140" s="102">
        <v>40</v>
      </c>
      <c r="D140" s="87">
        <v>29.22</v>
      </c>
      <c r="E140" s="88">
        <v>5.2300000000000003E-3</v>
      </c>
      <c r="F140" s="17">
        <v>0</v>
      </c>
      <c r="G140" s="17"/>
      <c r="H140" s="2"/>
      <c r="I140" s="2">
        <f t="shared" si="30"/>
        <v>-6.3999999999999986</v>
      </c>
      <c r="J140" s="85">
        <f t="shared" si="21"/>
        <v>-5.7133333333333276</v>
      </c>
      <c r="K140" s="85">
        <f t="shared" si="31"/>
        <v>0.68666666666667098</v>
      </c>
      <c r="L140" s="2">
        <f t="shared" si="22"/>
        <v>0.62128767224296477</v>
      </c>
      <c r="M140" s="29">
        <f t="shared" ref="M140" si="42">AVERAGE(L138:L140)</f>
        <v>0.5490149542089201</v>
      </c>
      <c r="N140" s="2"/>
      <c r="O140" s="28" t="b">
        <v>1</v>
      </c>
      <c r="P140" s="2" t="s">
        <v>307</v>
      </c>
      <c r="Q140" s="2" t="s">
        <v>308</v>
      </c>
      <c r="R140" s="2">
        <v>22.82</v>
      </c>
      <c r="S140" s="85">
        <v>8.9099999999999995E-3</v>
      </c>
      <c r="T140" s="2">
        <v>0</v>
      </c>
      <c r="U140" s="2"/>
      <c r="V140" s="2"/>
      <c r="W140" s="2"/>
      <c r="X140" s="2"/>
      <c r="Y140" s="2"/>
      <c r="Z140" s="29"/>
      <c r="AA140" s="2"/>
    </row>
    <row r="141" spans="1:27" x14ac:dyDescent="0.35">
      <c r="A141" s="28" t="b">
        <v>1</v>
      </c>
      <c r="B141" s="2" t="s">
        <v>420</v>
      </c>
      <c r="C141" s="102">
        <v>41</v>
      </c>
      <c r="D141" s="2">
        <v>29.79</v>
      </c>
      <c r="E141" s="85">
        <v>3.5000000000000001E-3</v>
      </c>
      <c r="F141" s="2">
        <v>0</v>
      </c>
      <c r="G141" s="3"/>
      <c r="H141" s="2"/>
      <c r="I141" s="2">
        <f t="shared" si="30"/>
        <v>-7.8000000000000007</v>
      </c>
      <c r="J141" s="85">
        <f t="shared" si="21"/>
        <v>-5.7133333333333276</v>
      </c>
      <c r="K141" s="85">
        <f t="shared" si="31"/>
        <v>2.0866666666666731</v>
      </c>
      <c r="L141" s="2">
        <f t="shared" si="22"/>
        <v>0.23542400434683572</v>
      </c>
      <c r="M141" s="29"/>
      <c r="N141" s="2"/>
      <c r="O141" s="86" t="b">
        <v>1</v>
      </c>
      <c r="P141" s="87" t="s">
        <v>309</v>
      </c>
      <c r="Q141" s="87" t="s">
        <v>735</v>
      </c>
      <c r="R141" s="87">
        <v>21.99</v>
      </c>
      <c r="S141" s="88">
        <v>1.61E-2</v>
      </c>
      <c r="T141" s="87">
        <v>0</v>
      </c>
      <c r="U141" s="87"/>
      <c r="V141" s="2"/>
      <c r="W141" s="2"/>
      <c r="X141" s="2"/>
      <c r="Y141" s="2"/>
      <c r="Z141" s="29"/>
      <c r="AA141" s="2"/>
    </row>
    <row r="142" spans="1:27" x14ac:dyDescent="0.35">
      <c r="A142" s="28" t="b">
        <v>1</v>
      </c>
      <c r="B142" s="2" t="s">
        <v>422</v>
      </c>
      <c r="C142" s="102">
        <v>41</v>
      </c>
      <c r="D142" s="2">
        <v>28.16</v>
      </c>
      <c r="E142" s="85">
        <v>1.11E-2</v>
      </c>
      <c r="F142" s="2">
        <v>0</v>
      </c>
      <c r="G142" s="2"/>
      <c r="H142" s="2"/>
      <c r="I142" s="2">
        <f t="shared" si="30"/>
        <v>-6.07</v>
      </c>
      <c r="J142" s="85">
        <f t="shared" si="21"/>
        <v>-5.7133333333333276</v>
      </c>
      <c r="K142" s="85">
        <f t="shared" si="31"/>
        <v>0.35666666666667268</v>
      </c>
      <c r="L142" s="2">
        <f t="shared" si="22"/>
        <v>0.78096691343493996</v>
      </c>
      <c r="M142" s="29"/>
      <c r="N142" s="2"/>
      <c r="O142" s="28" t="b">
        <v>1</v>
      </c>
      <c r="P142" s="2" t="s">
        <v>310</v>
      </c>
      <c r="Q142" s="2" t="s">
        <v>736</v>
      </c>
      <c r="R142" s="2">
        <v>22.09</v>
      </c>
      <c r="S142" s="85">
        <v>1.4999999999999999E-2</v>
      </c>
      <c r="T142" s="2">
        <v>0</v>
      </c>
      <c r="U142" s="2"/>
      <c r="V142" s="2"/>
      <c r="W142" s="2"/>
      <c r="X142" s="2"/>
      <c r="Y142" s="2"/>
      <c r="Z142" s="29"/>
      <c r="AA142" s="2"/>
    </row>
    <row r="143" spans="1:27" x14ac:dyDescent="0.35">
      <c r="A143" s="28" t="b">
        <v>1</v>
      </c>
      <c r="B143" s="2" t="s">
        <v>424</v>
      </c>
      <c r="C143" s="102">
        <v>41</v>
      </c>
      <c r="D143" s="2">
        <v>28.35</v>
      </c>
      <c r="E143" s="85">
        <v>9.6699999999999998E-3</v>
      </c>
      <c r="F143" s="2">
        <v>0</v>
      </c>
      <c r="G143" s="2"/>
      <c r="H143" s="2"/>
      <c r="I143" s="2">
        <f t="shared" si="30"/>
        <v>-6.2000000000000028</v>
      </c>
      <c r="J143" s="85">
        <f t="shared" si="21"/>
        <v>-5.7133333333333276</v>
      </c>
      <c r="K143" s="85">
        <f t="shared" si="31"/>
        <v>0.48666666666667524</v>
      </c>
      <c r="L143" s="2">
        <f t="shared" si="22"/>
        <v>0.7136721270854286</v>
      </c>
      <c r="M143" s="29">
        <f t="shared" ref="M143" si="43">AVERAGE(L141:L143)</f>
        <v>0.57668768162240136</v>
      </c>
      <c r="N143" s="2"/>
      <c r="O143" s="28" t="b">
        <v>1</v>
      </c>
      <c r="P143" s="2" t="s">
        <v>311</v>
      </c>
      <c r="Q143" s="2" t="s">
        <v>737</v>
      </c>
      <c r="R143" s="2">
        <v>22.15</v>
      </c>
      <c r="S143" s="85">
        <v>1.44E-2</v>
      </c>
      <c r="T143" s="2">
        <v>0</v>
      </c>
      <c r="U143" s="2"/>
      <c r="V143" s="2"/>
      <c r="W143" s="2"/>
      <c r="X143" s="2"/>
      <c r="Y143" s="2"/>
      <c r="Z143" s="29"/>
      <c r="AA143" s="2"/>
    </row>
    <row r="144" spans="1:27" x14ac:dyDescent="0.35">
      <c r="A144" s="28" t="b">
        <v>1</v>
      </c>
      <c r="B144" s="2" t="s">
        <v>441</v>
      </c>
      <c r="C144" s="102">
        <v>42</v>
      </c>
      <c r="D144" s="2">
        <v>28.98</v>
      </c>
      <c r="E144" s="85">
        <v>6.2199999999999998E-3</v>
      </c>
      <c r="F144" s="2">
        <v>0</v>
      </c>
      <c r="G144" s="2"/>
      <c r="H144" s="17"/>
      <c r="I144" s="2">
        <f t="shared" si="30"/>
        <v>-7.16</v>
      </c>
      <c r="J144" s="85">
        <f t="shared" si="21"/>
        <v>-5.7133333333333276</v>
      </c>
      <c r="K144" s="85">
        <f t="shared" si="31"/>
        <v>1.4466666666666725</v>
      </c>
      <c r="L144" s="2">
        <f t="shared" si="22"/>
        <v>0.36686809077778798</v>
      </c>
      <c r="M144" s="29"/>
      <c r="N144" s="2"/>
      <c r="O144" s="28" t="b">
        <v>1</v>
      </c>
      <c r="P144" s="2" t="s">
        <v>312</v>
      </c>
      <c r="Q144" s="2" t="s">
        <v>738</v>
      </c>
      <c r="R144" s="2">
        <v>21.82</v>
      </c>
      <c r="S144" s="85">
        <v>1.8200000000000001E-2</v>
      </c>
      <c r="T144" s="2">
        <v>0</v>
      </c>
      <c r="U144" s="2"/>
      <c r="V144" s="87"/>
      <c r="W144" s="17"/>
      <c r="X144" s="17"/>
      <c r="Y144" s="2"/>
      <c r="Z144" s="29"/>
      <c r="AA144" s="2"/>
    </row>
    <row r="145" spans="1:27" x14ac:dyDescent="0.35">
      <c r="A145" s="28" t="b">
        <v>1</v>
      </c>
      <c r="B145" s="2" t="s">
        <v>443</v>
      </c>
      <c r="C145" s="103">
        <v>42</v>
      </c>
      <c r="D145" s="2">
        <v>28.14</v>
      </c>
      <c r="E145" s="85">
        <v>1.12E-2</v>
      </c>
      <c r="F145" s="2">
        <v>0</v>
      </c>
      <c r="G145" s="2"/>
      <c r="H145" s="3"/>
      <c r="I145" s="2">
        <f t="shared" si="30"/>
        <v>-6.1700000000000017</v>
      </c>
      <c r="J145" s="85">
        <f t="shared" si="21"/>
        <v>-5.7133333333333276</v>
      </c>
      <c r="K145" s="85">
        <f t="shared" si="31"/>
        <v>0.4566666666666741</v>
      </c>
      <c r="L145" s="2">
        <f t="shared" si="22"/>
        <v>0.72866789553346822</v>
      </c>
      <c r="M145" s="29"/>
      <c r="N145" s="17"/>
      <c r="O145" s="28" t="b">
        <v>1</v>
      </c>
      <c r="P145" s="2" t="s">
        <v>313</v>
      </c>
      <c r="Q145" s="2" t="s">
        <v>739</v>
      </c>
      <c r="R145" s="2">
        <v>21.97</v>
      </c>
      <c r="S145" s="85">
        <v>1.6299999999999999E-2</v>
      </c>
      <c r="T145" s="2">
        <v>0</v>
      </c>
      <c r="U145" s="2"/>
      <c r="V145" s="2"/>
      <c r="W145" s="2"/>
      <c r="X145" s="2"/>
      <c r="Y145" s="17"/>
      <c r="Z145" s="89"/>
      <c r="AA145" s="2"/>
    </row>
    <row r="146" spans="1:27" x14ac:dyDescent="0.35">
      <c r="A146" s="30" t="b">
        <v>1</v>
      </c>
      <c r="B146" s="31" t="s">
        <v>445</v>
      </c>
      <c r="C146" s="102">
        <v>42</v>
      </c>
      <c r="D146" s="31">
        <v>28.14</v>
      </c>
      <c r="E146" s="90">
        <v>1.1299999999999999E-2</v>
      </c>
      <c r="F146" s="31">
        <v>0</v>
      </c>
      <c r="G146" s="31"/>
      <c r="H146" s="31"/>
      <c r="I146" s="31">
        <f t="shared" si="30"/>
        <v>-6.07</v>
      </c>
      <c r="J146" s="90">
        <f t="shared" si="21"/>
        <v>-5.7133333333333276</v>
      </c>
      <c r="K146" s="90">
        <f t="shared" si="31"/>
        <v>0.35666666666667268</v>
      </c>
      <c r="L146" s="31">
        <f t="shared" si="22"/>
        <v>0.78096691343493996</v>
      </c>
      <c r="M146" s="32">
        <f t="shared" ref="M146" si="44">AVERAGE(L144:L146)</f>
        <v>0.62550096658206533</v>
      </c>
      <c r="N146" s="2"/>
      <c r="O146" s="30" t="b">
        <v>1</v>
      </c>
      <c r="P146" s="31" t="s">
        <v>314</v>
      </c>
      <c r="Q146" s="31" t="s">
        <v>740</v>
      </c>
      <c r="R146" s="31">
        <v>22.07</v>
      </c>
      <c r="S146" s="90">
        <v>1.5100000000000001E-2</v>
      </c>
      <c r="T146" s="31">
        <v>0</v>
      </c>
      <c r="U146" s="31"/>
      <c r="V146" s="31"/>
      <c r="W146" s="31"/>
      <c r="X146" s="31"/>
      <c r="Y146" s="31"/>
      <c r="Z146" s="32"/>
      <c r="AA146" s="2"/>
    </row>
    <row r="149" spans="1:27" x14ac:dyDescent="0.35">
      <c r="A149" s="33" t="s">
        <v>146</v>
      </c>
      <c r="B149" s="6" t="s">
        <v>276</v>
      </c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34"/>
      <c r="N149" s="17"/>
      <c r="O149" s="33" t="s">
        <v>277</v>
      </c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34"/>
    </row>
    <row r="150" spans="1:27" ht="58" x14ac:dyDescent="0.35">
      <c r="A150" s="81" t="s">
        <v>149</v>
      </c>
      <c r="B150" s="82" t="s">
        <v>150</v>
      </c>
      <c r="C150" s="82" t="s">
        <v>151</v>
      </c>
      <c r="D150" s="82" t="s">
        <v>152</v>
      </c>
      <c r="E150" s="82" t="s">
        <v>153</v>
      </c>
      <c r="F150" s="82" t="s">
        <v>25</v>
      </c>
      <c r="G150" s="82" t="s">
        <v>278</v>
      </c>
      <c r="H150" s="82"/>
      <c r="I150" s="82" t="s">
        <v>154</v>
      </c>
      <c r="J150" s="82" t="s">
        <v>155</v>
      </c>
      <c r="K150" s="82" t="s">
        <v>156</v>
      </c>
      <c r="L150" s="82" t="s">
        <v>157</v>
      </c>
      <c r="M150" s="83" t="s">
        <v>158</v>
      </c>
      <c r="N150" s="82"/>
      <c r="O150" s="81" t="s">
        <v>149</v>
      </c>
      <c r="P150" s="82" t="s">
        <v>150</v>
      </c>
      <c r="Q150" s="82" t="s">
        <v>151</v>
      </c>
      <c r="R150" s="82" t="s">
        <v>152</v>
      </c>
      <c r="S150" s="82" t="s">
        <v>153</v>
      </c>
      <c r="T150" s="82" t="s">
        <v>25</v>
      </c>
      <c r="U150" s="82" t="s">
        <v>278</v>
      </c>
      <c r="V150" s="82"/>
      <c r="W150" s="82"/>
      <c r="X150" s="82"/>
      <c r="Y150" s="82"/>
      <c r="Z150" s="83"/>
    </row>
    <row r="151" spans="1:27" x14ac:dyDescent="0.35">
      <c r="A151" s="28" t="b">
        <v>1</v>
      </c>
      <c r="B151" s="2" t="s">
        <v>159</v>
      </c>
      <c r="C151" s="2" t="s">
        <v>744</v>
      </c>
      <c r="D151" s="2">
        <v>25.11</v>
      </c>
      <c r="E151" s="85">
        <v>9.5399999999999999E-2</v>
      </c>
      <c r="F151" s="2">
        <v>0.1</v>
      </c>
      <c r="G151" s="2"/>
      <c r="H151" s="2"/>
      <c r="I151" s="2"/>
      <c r="J151" s="2"/>
      <c r="K151" s="2"/>
      <c r="L151" s="2"/>
      <c r="M151" s="29"/>
      <c r="N151" s="2"/>
      <c r="O151" s="28" t="b">
        <v>1</v>
      </c>
      <c r="P151" s="2" t="s">
        <v>159</v>
      </c>
      <c r="Q151" s="2" t="s">
        <v>160</v>
      </c>
      <c r="R151" s="2">
        <v>35.590000000000003</v>
      </c>
      <c r="S151" s="85">
        <v>0.10100000000000001</v>
      </c>
      <c r="T151" s="2">
        <v>0.1</v>
      </c>
      <c r="U151" s="2"/>
      <c r="V151" s="2"/>
      <c r="W151" s="2"/>
      <c r="X151" s="2"/>
      <c r="Y151" s="2"/>
      <c r="Z151" s="29"/>
    </row>
    <row r="152" spans="1:27" x14ac:dyDescent="0.35">
      <c r="A152" s="28" t="b">
        <v>1</v>
      </c>
      <c r="B152" s="2" t="s">
        <v>163</v>
      </c>
      <c r="C152" s="2" t="s">
        <v>745</v>
      </c>
      <c r="D152" s="2">
        <v>25.15</v>
      </c>
      <c r="E152" s="85">
        <v>9.2799999999999994E-2</v>
      </c>
      <c r="F152" s="2">
        <v>0.1</v>
      </c>
      <c r="G152" s="2"/>
      <c r="H152" s="2"/>
      <c r="I152" s="2"/>
      <c r="J152" s="2"/>
      <c r="K152" s="2"/>
      <c r="L152" s="2"/>
      <c r="M152" s="29"/>
      <c r="N152" s="2"/>
      <c r="O152" s="28" t="b">
        <v>1</v>
      </c>
      <c r="P152" s="2" t="s">
        <v>163</v>
      </c>
      <c r="Q152" s="2" t="s">
        <v>164</v>
      </c>
      <c r="R152" s="2">
        <v>36.06</v>
      </c>
      <c r="S152" s="85">
        <v>7.4300000000000005E-2</v>
      </c>
      <c r="T152" s="2">
        <v>0.1</v>
      </c>
      <c r="U152" s="2"/>
      <c r="V152" s="2"/>
      <c r="W152" s="2"/>
      <c r="X152" s="2"/>
      <c r="Y152" s="2"/>
      <c r="Z152" s="29"/>
    </row>
    <row r="153" spans="1:27" x14ac:dyDescent="0.35">
      <c r="A153" s="28" t="b">
        <v>1</v>
      </c>
      <c r="B153" s="2" t="s">
        <v>167</v>
      </c>
      <c r="C153" s="2" t="s">
        <v>746</v>
      </c>
      <c r="D153" s="2">
        <v>25.12</v>
      </c>
      <c r="E153" s="85">
        <v>9.4299999999999995E-2</v>
      </c>
      <c r="F153" s="2">
        <v>0.1</v>
      </c>
      <c r="G153" s="2"/>
      <c r="H153" s="2"/>
      <c r="I153" s="2"/>
      <c r="J153" s="2"/>
      <c r="K153" s="2"/>
      <c r="L153" s="2"/>
      <c r="M153" s="29"/>
      <c r="N153" s="2"/>
      <c r="O153" s="28" t="b">
        <v>1</v>
      </c>
      <c r="P153" s="2" t="s">
        <v>167</v>
      </c>
      <c r="Q153" s="2" t="s">
        <v>168</v>
      </c>
      <c r="R153" s="2">
        <v>35.479999999999997</v>
      </c>
      <c r="S153" s="85">
        <v>0.108</v>
      </c>
      <c r="T153" s="2">
        <v>0.1</v>
      </c>
      <c r="U153" s="2"/>
      <c r="V153" s="2"/>
      <c r="W153" s="2"/>
      <c r="X153" s="2"/>
      <c r="Y153" s="2"/>
      <c r="Z153" s="29"/>
    </row>
    <row r="154" spans="1:27" x14ac:dyDescent="0.35">
      <c r="A154" s="28" t="b">
        <v>1</v>
      </c>
      <c r="B154" s="2" t="s">
        <v>171</v>
      </c>
      <c r="C154" s="2" t="s">
        <v>747</v>
      </c>
      <c r="D154" s="2">
        <v>26.54</v>
      </c>
      <c r="E154" s="85">
        <v>3.4799999999999998E-2</v>
      </c>
      <c r="F154" s="2">
        <v>0.04</v>
      </c>
      <c r="G154" s="2"/>
      <c r="H154" s="2"/>
      <c r="I154" s="2"/>
      <c r="J154" s="2"/>
      <c r="K154" s="2"/>
      <c r="L154" s="2"/>
      <c r="M154" s="29"/>
      <c r="N154" s="2"/>
      <c r="O154" s="28" t="b">
        <v>1</v>
      </c>
      <c r="P154" s="2" t="s">
        <v>171</v>
      </c>
      <c r="Q154" s="2" t="s">
        <v>172</v>
      </c>
      <c r="R154" s="2">
        <v>36.57</v>
      </c>
      <c r="S154" s="85">
        <v>5.2999999999999999E-2</v>
      </c>
      <c r="T154" s="2">
        <v>0.04</v>
      </c>
      <c r="U154" s="2"/>
      <c r="V154" s="2"/>
      <c r="W154" s="2"/>
      <c r="X154" s="2"/>
      <c r="Y154" s="2"/>
      <c r="Z154" s="29"/>
    </row>
    <row r="155" spans="1:27" x14ac:dyDescent="0.35">
      <c r="A155" s="28" t="b">
        <v>1</v>
      </c>
      <c r="B155" s="2" t="s">
        <v>175</v>
      </c>
      <c r="C155" s="2" t="s">
        <v>748</v>
      </c>
      <c r="D155" s="2">
        <v>26.22</v>
      </c>
      <c r="E155" s="85">
        <v>4.3499999999999997E-2</v>
      </c>
      <c r="F155" s="2">
        <v>0.04</v>
      </c>
      <c r="G155" s="2"/>
      <c r="H155" s="2"/>
      <c r="I155" s="2"/>
      <c r="J155" s="2"/>
      <c r="K155" s="2"/>
      <c r="L155" s="2"/>
      <c r="M155" s="29"/>
      <c r="N155" s="2"/>
      <c r="O155" s="28" t="b">
        <v>1</v>
      </c>
      <c r="P155" s="2" t="s">
        <v>175</v>
      </c>
      <c r="Q155" s="2" t="s">
        <v>176</v>
      </c>
      <c r="R155" s="2">
        <v>37.340000000000003</v>
      </c>
      <c r="S155" s="85">
        <v>3.2000000000000001E-2</v>
      </c>
      <c r="T155" s="2">
        <v>0.04</v>
      </c>
      <c r="U155" s="2"/>
      <c r="V155" s="2"/>
      <c r="W155" s="2"/>
      <c r="X155" s="2"/>
      <c r="Y155" s="2"/>
      <c r="Z155" s="29"/>
    </row>
    <row r="156" spans="1:27" x14ac:dyDescent="0.35">
      <c r="A156" s="28" t="b">
        <v>1</v>
      </c>
      <c r="B156" s="2" t="s">
        <v>179</v>
      </c>
      <c r="C156" s="2" t="s">
        <v>749</v>
      </c>
      <c r="D156" s="2">
        <v>26.2</v>
      </c>
      <c r="E156" s="85">
        <v>4.4299999999999999E-2</v>
      </c>
      <c r="F156" s="2">
        <v>0.04</v>
      </c>
      <c r="G156" s="85">
        <f>AVERAGE(D154:D156)</f>
        <v>26.319999999999997</v>
      </c>
      <c r="H156" s="2"/>
      <c r="I156" s="2">
        <f>U156-G156</f>
        <v>10.65666666666667</v>
      </c>
      <c r="J156" s="2">
        <f>U156-G156</f>
        <v>10.65666666666667</v>
      </c>
      <c r="K156" s="2">
        <f>J156-I156</f>
        <v>0</v>
      </c>
      <c r="L156" s="2">
        <f>2^(-K156)</f>
        <v>1</v>
      </c>
      <c r="M156" s="29"/>
      <c r="N156" s="2"/>
      <c r="O156" s="28" t="b">
        <v>1</v>
      </c>
      <c r="P156" s="2" t="s">
        <v>179</v>
      </c>
      <c r="Q156" s="2" t="s">
        <v>180</v>
      </c>
      <c r="R156" s="2">
        <v>37.020000000000003</v>
      </c>
      <c r="S156" s="85">
        <v>3.95E-2</v>
      </c>
      <c r="T156" s="2">
        <v>0.04</v>
      </c>
      <c r="U156" s="2">
        <f>AVERAGE(R154:R156)</f>
        <v>36.976666666666667</v>
      </c>
      <c r="V156" s="2"/>
      <c r="W156" s="2"/>
      <c r="X156" s="2"/>
      <c r="Y156" s="2"/>
      <c r="Z156" s="29"/>
    </row>
    <row r="157" spans="1:27" x14ac:dyDescent="0.35">
      <c r="A157" s="28" t="b">
        <v>1</v>
      </c>
      <c r="B157" s="2" t="s">
        <v>183</v>
      </c>
      <c r="C157" s="2" t="s">
        <v>750</v>
      </c>
      <c r="D157" s="2">
        <v>29.07</v>
      </c>
      <c r="E157" s="85">
        <v>5.7999999999999996E-3</v>
      </c>
      <c r="F157" s="2">
        <v>8.0000000000000002E-3</v>
      </c>
      <c r="G157" s="2"/>
      <c r="H157" s="2"/>
      <c r="I157" s="2"/>
      <c r="J157" s="2"/>
      <c r="K157" s="2"/>
      <c r="L157" s="2"/>
      <c r="M157" s="29"/>
      <c r="N157" s="2"/>
      <c r="O157" s="28" t="b">
        <v>1</v>
      </c>
      <c r="P157" s="2" t="s">
        <v>183</v>
      </c>
      <c r="Q157" s="2" t="s">
        <v>184</v>
      </c>
      <c r="R157" s="2">
        <v>40</v>
      </c>
      <c r="S157" s="85">
        <v>5.6100000000000004E-3</v>
      </c>
      <c r="T157" s="2">
        <v>8.0000000000000002E-3</v>
      </c>
      <c r="U157" s="2" t="s">
        <v>222</v>
      </c>
      <c r="V157" s="2"/>
      <c r="W157" s="2"/>
      <c r="X157" s="2"/>
      <c r="Y157" s="2"/>
      <c r="Z157" s="29"/>
    </row>
    <row r="158" spans="1:27" x14ac:dyDescent="0.35">
      <c r="A158" s="28" t="b">
        <v>1</v>
      </c>
      <c r="B158" s="2" t="s">
        <v>187</v>
      </c>
      <c r="C158" s="2" t="s">
        <v>751</v>
      </c>
      <c r="D158" s="2">
        <v>28.66</v>
      </c>
      <c r="E158" s="85">
        <v>7.79E-3</v>
      </c>
      <c r="F158" s="2">
        <v>8.0000000000000002E-3</v>
      </c>
      <c r="G158" s="2"/>
      <c r="H158" s="2"/>
      <c r="I158" s="2"/>
      <c r="J158" s="2"/>
      <c r="K158" s="2"/>
      <c r="L158" s="2"/>
      <c r="M158" s="29"/>
      <c r="N158" s="2"/>
      <c r="O158" s="28" t="b">
        <v>1</v>
      </c>
      <c r="P158" s="2" t="s">
        <v>187</v>
      </c>
      <c r="Q158" s="2" t="s">
        <v>188</v>
      </c>
      <c r="R158" s="2">
        <v>38.9</v>
      </c>
      <c r="S158" s="85">
        <v>1.15E-2</v>
      </c>
      <c r="T158" s="2">
        <v>8.0000000000000002E-3</v>
      </c>
      <c r="U158" s="2"/>
      <c r="V158" s="2"/>
      <c r="W158" s="2"/>
      <c r="X158" s="2"/>
      <c r="Y158" s="2"/>
      <c r="Z158" s="29"/>
    </row>
    <row r="159" spans="1:27" x14ac:dyDescent="0.35">
      <c r="A159" s="28" t="b">
        <v>1</v>
      </c>
      <c r="B159" s="2" t="s">
        <v>191</v>
      </c>
      <c r="C159" s="2" t="s">
        <v>752</v>
      </c>
      <c r="D159" s="2">
        <v>28.64</v>
      </c>
      <c r="E159" s="85">
        <v>7.8799999999999999E-3</v>
      </c>
      <c r="F159" s="2">
        <v>8.0000000000000002E-3</v>
      </c>
      <c r="G159" s="2"/>
      <c r="H159" s="2"/>
      <c r="I159" s="2"/>
      <c r="J159" s="2"/>
      <c r="K159" s="2"/>
      <c r="L159" s="2"/>
      <c r="M159" s="29"/>
      <c r="N159" s="2"/>
      <c r="O159" s="28" t="b">
        <v>0</v>
      </c>
      <c r="P159" s="2" t="s">
        <v>191</v>
      </c>
      <c r="Q159" s="2" t="s">
        <v>192</v>
      </c>
      <c r="R159" s="2"/>
      <c r="S159" s="85"/>
      <c r="T159" s="2">
        <v>8.0000000000000002E-3</v>
      </c>
      <c r="U159" s="2"/>
      <c r="V159" s="2"/>
      <c r="W159" s="2"/>
      <c r="X159" s="2"/>
      <c r="Y159" s="2"/>
      <c r="Z159" s="29"/>
    </row>
    <row r="160" spans="1:27" x14ac:dyDescent="0.35">
      <c r="A160" s="28" t="b">
        <v>1</v>
      </c>
      <c r="B160" s="2" t="s">
        <v>195</v>
      </c>
      <c r="C160" s="2" t="s">
        <v>753</v>
      </c>
      <c r="D160" s="2">
        <v>31.51</v>
      </c>
      <c r="E160" s="85">
        <v>1.0399999999999999E-3</v>
      </c>
      <c r="F160" s="2">
        <v>1.5E-3</v>
      </c>
      <c r="G160" s="2"/>
      <c r="H160" s="2"/>
      <c r="I160" s="2"/>
      <c r="J160" s="2"/>
      <c r="K160" s="2"/>
      <c r="L160" s="2"/>
      <c r="M160" s="29"/>
      <c r="N160" s="2"/>
      <c r="O160" s="28" t="b">
        <v>0</v>
      </c>
      <c r="P160" s="2" t="s">
        <v>195</v>
      </c>
      <c r="Q160" s="2" t="s">
        <v>196</v>
      </c>
      <c r="R160" s="2"/>
      <c r="S160" s="85"/>
      <c r="T160" s="2">
        <v>1.6000000000000001E-3</v>
      </c>
      <c r="U160" s="2"/>
      <c r="V160" s="2"/>
      <c r="W160" s="2"/>
      <c r="X160" s="2"/>
      <c r="Y160" s="2"/>
      <c r="Z160" s="29"/>
    </row>
    <row r="161" spans="1:26" x14ac:dyDescent="0.35">
      <c r="A161" s="28" t="b">
        <v>1</v>
      </c>
      <c r="B161" s="2" t="s">
        <v>199</v>
      </c>
      <c r="C161" s="2" t="s">
        <v>754</v>
      </c>
      <c r="D161" s="2">
        <v>31.17</v>
      </c>
      <c r="E161" s="85">
        <v>1.32E-3</v>
      </c>
      <c r="F161" s="2">
        <v>1.5E-3</v>
      </c>
      <c r="G161" s="2"/>
      <c r="H161" s="2"/>
      <c r="I161" s="2"/>
      <c r="J161" s="2"/>
      <c r="K161" s="2"/>
      <c r="L161" s="2"/>
      <c r="M161" s="29"/>
      <c r="N161" s="2"/>
      <c r="O161" s="28" t="b">
        <v>0</v>
      </c>
      <c r="P161" s="2" t="s">
        <v>199</v>
      </c>
      <c r="Q161" s="2" t="s">
        <v>200</v>
      </c>
      <c r="R161" s="2"/>
      <c r="S161" s="85"/>
      <c r="T161" s="2">
        <v>1.6000000000000001E-3</v>
      </c>
      <c r="U161" s="2"/>
      <c r="V161" s="2"/>
      <c r="W161" s="2"/>
      <c r="X161" s="2"/>
      <c r="Y161" s="2"/>
      <c r="Z161" s="29"/>
    </row>
    <row r="162" spans="1:26" x14ac:dyDescent="0.35">
      <c r="A162" s="28" t="b">
        <v>1</v>
      </c>
      <c r="B162" s="2" t="s">
        <v>203</v>
      </c>
      <c r="C162" s="2" t="s">
        <v>755</v>
      </c>
      <c r="D162" s="2">
        <v>31.82</v>
      </c>
      <c r="E162" s="85">
        <v>8.34E-4</v>
      </c>
      <c r="F162" s="2">
        <v>1.5E-3</v>
      </c>
      <c r="G162" s="2"/>
      <c r="H162" s="2"/>
      <c r="I162" s="2"/>
      <c r="J162" s="2"/>
      <c r="K162" s="2"/>
      <c r="L162" s="2"/>
      <c r="M162" s="29"/>
      <c r="N162" s="2"/>
      <c r="O162" s="28" t="b">
        <v>0</v>
      </c>
      <c r="P162" s="2" t="s">
        <v>203</v>
      </c>
      <c r="Q162" s="2" t="s">
        <v>204</v>
      </c>
      <c r="R162" s="2"/>
      <c r="S162" s="85"/>
      <c r="T162" s="2">
        <v>1.6000000000000001E-3</v>
      </c>
      <c r="U162" s="2"/>
      <c r="V162" s="2"/>
      <c r="W162" s="2"/>
      <c r="X162" s="2"/>
      <c r="Y162" s="2"/>
      <c r="Z162" s="29"/>
    </row>
    <row r="163" spans="1:26" x14ac:dyDescent="0.35">
      <c r="A163" s="28" t="b">
        <v>1</v>
      </c>
      <c r="B163" s="2" t="s">
        <v>207</v>
      </c>
      <c r="C163" s="2" t="s">
        <v>756</v>
      </c>
      <c r="D163" s="2">
        <v>31.86</v>
      </c>
      <c r="E163" s="85">
        <v>8.1400000000000005E-4</v>
      </c>
      <c r="F163" s="2">
        <v>1E-3</v>
      </c>
      <c r="G163" s="2"/>
      <c r="H163" s="2"/>
      <c r="I163" s="2"/>
      <c r="J163" s="2"/>
      <c r="K163" s="2"/>
      <c r="L163" s="2"/>
      <c r="M163" s="29"/>
      <c r="N163" s="2"/>
      <c r="O163" s="28" t="b">
        <v>0</v>
      </c>
      <c r="P163" s="2" t="s">
        <v>207</v>
      </c>
      <c r="Q163" s="2" t="s">
        <v>208</v>
      </c>
      <c r="R163" s="2"/>
      <c r="S163" s="85"/>
      <c r="T163" s="2">
        <v>1E-3</v>
      </c>
      <c r="U163" s="2"/>
      <c r="V163" s="2"/>
      <c r="W163" s="2"/>
      <c r="X163" s="2"/>
      <c r="Y163" s="2"/>
      <c r="Z163" s="29"/>
    </row>
    <row r="164" spans="1:26" x14ac:dyDescent="0.35">
      <c r="A164" s="28" t="b">
        <v>1</v>
      </c>
      <c r="B164" s="2" t="s">
        <v>211</v>
      </c>
      <c r="C164" s="2" t="s">
        <v>757</v>
      </c>
      <c r="D164" s="2">
        <v>32.840000000000003</v>
      </c>
      <c r="E164" s="85">
        <v>4.08E-4</v>
      </c>
      <c r="F164" s="2">
        <v>1E-3</v>
      </c>
      <c r="G164" s="2"/>
      <c r="H164" s="2"/>
      <c r="I164" s="2"/>
      <c r="J164" s="2"/>
      <c r="K164" s="2"/>
      <c r="L164" s="2"/>
      <c r="M164" s="29"/>
      <c r="N164" s="2"/>
      <c r="O164" s="28" t="b">
        <v>0</v>
      </c>
      <c r="P164" s="2" t="s">
        <v>211</v>
      </c>
      <c r="Q164" s="2" t="s">
        <v>212</v>
      </c>
      <c r="R164" s="2"/>
      <c r="S164" s="85"/>
      <c r="T164" s="2">
        <v>1E-3</v>
      </c>
      <c r="U164" s="2"/>
      <c r="V164" s="2"/>
      <c r="W164" s="2"/>
      <c r="X164" s="2"/>
      <c r="Y164" s="2"/>
      <c r="Z164" s="29"/>
    </row>
    <row r="165" spans="1:26" x14ac:dyDescent="0.35">
      <c r="A165" s="28" t="b">
        <v>1</v>
      </c>
      <c r="B165" s="2" t="s">
        <v>215</v>
      </c>
      <c r="C165" s="2" t="s">
        <v>758</v>
      </c>
      <c r="D165" s="2">
        <v>31.86</v>
      </c>
      <c r="E165" s="85">
        <v>8.12E-4</v>
      </c>
      <c r="F165" s="2">
        <v>1E-3</v>
      </c>
      <c r="G165" s="2"/>
      <c r="H165" s="2"/>
      <c r="I165" s="2"/>
      <c r="J165" s="2"/>
      <c r="K165" s="2"/>
      <c r="L165" s="2"/>
      <c r="M165" s="29"/>
      <c r="N165" s="2"/>
      <c r="O165" s="28" t="b">
        <v>0</v>
      </c>
      <c r="P165" s="2" t="s">
        <v>215</v>
      </c>
      <c r="Q165" s="2" t="s">
        <v>216</v>
      </c>
      <c r="R165" s="2"/>
      <c r="S165" s="85"/>
      <c r="T165" s="2">
        <v>1E-3</v>
      </c>
      <c r="U165" s="2"/>
      <c r="V165" s="2"/>
      <c r="W165" s="2"/>
      <c r="X165" s="2"/>
      <c r="Y165" s="2"/>
      <c r="Z165" s="29"/>
    </row>
    <row r="166" spans="1:26" x14ac:dyDescent="0.35">
      <c r="A166" s="28" t="b">
        <v>1</v>
      </c>
      <c r="B166" s="2" t="s">
        <v>219</v>
      </c>
      <c r="C166" s="2" t="s">
        <v>27</v>
      </c>
      <c r="D166" s="2">
        <v>40</v>
      </c>
      <c r="E166" s="85">
        <v>2.6000000000000001E-6</v>
      </c>
      <c r="F166" s="2">
        <v>0</v>
      </c>
      <c r="G166" s="2" t="s">
        <v>227</v>
      </c>
      <c r="H166" s="2"/>
      <c r="I166" s="2"/>
      <c r="J166" s="2"/>
      <c r="K166" s="2"/>
      <c r="L166" s="2"/>
      <c r="M166" s="29"/>
      <c r="N166" s="2"/>
      <c r="O166" s="28" t="b">
        <v>1</v>
      </c>
      <c r="P166" s="2" t="s">
        <v>219</v>
      </c>
      <c r="Q166" s="2" t="s">
        <v>405</v>
      </c>
      <c r="R166" s="2"/>
      <c r="S166" s="85"/>
      <c r="T166" s="2">
        <v>0</v>
      </c>
      <c r="U166" s="2"/>
      <c r="V166" s="2"/>
      <c r="W166" s="2"/>
      <c r="X166" s="2"/>
      <c r="Y166" s="2"/>
      <c r="Z166" s="29"/>
    </row>
    <row r="167" spans="1:26" x14ac:dyDescent="0.35">
      <c r="A167" s="28" t="b">
        <v>1</v>
      </c>
      <c r="B167" s="2" t="s">
        <v>221</v>
      </c>
      <c r="C167" s="2" t="s">
        <v>27</v>
      </c>
      <c r="D167" s="2">
        <v>40</v>
      </c>
      <c r="E167" s="85">
        <v>2.6000000000000001E-6</v>
      </c>
      <c r="F167" s="2">
        <v>0</v>
      </c>
      <c r="G167" s="2" t="s">
        <v>227</v>
      </c>
      <c r="H167" s="2"/>
      <c r="I167" s="2"/>
      <c r="J167" s="2"/>
      <c r="K167" s="2"/>
      <c r="L167" s="2"/>
      <c r="M167" s="29"/>
      <c r="N167" s="2"/>
      <c r="O167" s="28" t="b">
        <v>1</v>
      </c>
      <c r="P167" s="2" t="s">
        <v>221</v>
      </c>
      <c r="Q167" s="2" t="s">
        <v>406</v>
      </c>
      <c r="R167" s="2"/>
      <c r="S167" s="85"/>
      <c r="T167" s="2">
        <v>0</v>
      </c>
      <c r="U167" s="2"/>
      <c r="V167" s="2"/>
      <c r="W167" s="2"/>
      <c r="X167" s="2"/>
      <c r="Y167" s="2"/>
      <c r="Z167" s="29"/>
    </row>
    <row r="168" spans="1:26" x14ac:dyDescent="0.35">
      <c r="A168" s="28" t="b">
        <v>1</v>
      </c>
      <c r="B168" s="2" t="s">
        <v>224</v>
      </c>
      <c r="C168" s="2" t="s">
        <v>27</v>
      </c>
      <c r="D168" s="2">
        <v>37.270000000000003</v>
      </c>
      <c r="E168" s="85">
        <v>1.7799999999999999E-5</v>
      </c>
      <c r="F168" s="2">
        <v>0</v>
      </c>
      <c r="G168" s="2" t="s">
        <v>233</v>
      </c>
      <c r="H168" s="2"/>
      <c r="I168" s="2"/>
      <c r="J168" s="2"/>
      <c r="K168" s="2"/>
      <c r="L168" s="2"/>
      <c r="M168" s="29"/>
      <c r="N168" s="2"/>
      <c r="O168" s="28" t="b">
        <v>1</v>
      </c>
      <c r="P168" s="2" t="s">
        <v>224</v>
      </c>
      <c r="Q168" s="2" t="s">
        <v>407</v>
      </c>
      <c r="R168" s="2"/>
      <c r="S168" s="85"/>
      <c r="T168" s="2">
        <v>0</v>
      </c>
      <c r="U168" s="2"/>
      <c r="V168" s="2"/>
      <c r="W168" s="2"/>
      <c r="X168" s="2"/>
      <c r="Y168" s="2"/>
      <c r="Z168" s="29"/>
    </row>
    <row r="169" spans="1:26" x14ac:dyDescent="0.35">
      <c r="A169" s="28" t="b">
        <v>1</v>
      </c>
      <c r="B169" s="2" t="s">
        <v>226</v>
      </c>
      <c r="C169" s="102">
        <v>1</v>
      </c>
      <c r="D169" s="2">
        <v>28.94</v>
      </c>
      <c r="E169" s="85">
        <v>6.3899999999999998E-3</v>
      </c>
      <c r="F169" s="2">
        <v>0</v>
      </c>
      <c r="G169" s="2"/>
      <c r="H169" s="2"/>
      <c r="I169" s="2">
        <f>R169-D169</f>
        <v>9.2199999999999953</v>
      </c>
      <c r="J169" s="85">
        <f>$U$156-$G$156</f>
        <v>10.65666666666667</v>
      </c>
      <c r="K169" s="85">
        <f>J169-I169</f>
        <v>1.4366666666666745</v>
      </c>
      <c r="L169" s="2">
        <f>2^(-K169)</f>
        <v>0.36941986014740524</v>
      </c>
      <c r="M169" s="29"/>
      <c r="N169" s="2"/>
      <c r="O169" s="28" t="b">
        <v>1</v>
      </c>
      <c r="P169" s="2" t="s">
        <v>226</v>
      </c>
      <c r="Q169" s="2" t="s">
        <v>426</v>
      </c>
      <c r="R169" s="2">
        <v>38.159999999999997</v>
      </c>
      <c r="S169" s="85">
        <v>1.8700000000000001E-2</v>
      </c>
      <c r="T169" s="2">
        <v>0</v>
      </c>
      <c r="U169" s="2"/>
      <c r="V169" s="2"/>
      <c r="W169" s="2"/>
      <c r="X169" s="2"/>
      <c r="Y169" s="2"/>
      <c r="Z169" s="29"/>
    </row>
    <row r="170" spans="1:26" x14ac:dyDescent="0.35">
      <c r="A170" s="28" t="b">
        <v>1</v>
      </c>
      <c r="B170" s="2" t="s">
        <v>229</v>
      </c>
      <c r="C170" s="102">
        <v>1</v>
      </c>
      <c r="D170" s="2">
        <v>28.43</v>
      </c>
      <c r="E170" s="85">
        <v>9.1400000000000006E-3</v>
      </c>
      <c r="F170" s="2">
        <v>0</v>
      </c>
      <c r="G170" s="2"/>
      <c r="H170" s="2"/>
      <c r="I170" s="2">
        <f t="shared" ref="I170:I231" si="45">R170-D170</f>
        <v>9.490000000000002</v>
      </c>
      <c r="J170" s="85">
        <f t="shared" ref="J170:J233" si="46">$U$156-$G$156</f>
        <v>10.65666666666667</v>
      </c>
      <c r="K170" s="85">
        <f t="shared" ref="K170:K233" si="47">J170-I170</f>
        <v>1.1666666666666679</v>
      </c>
      <c r="L170" s="2">
        <f t="shared" ref="L170:L233" si="48">2^(-K170)</f>
        <v>0.4454493590701693</v>
      </c>
      <c r="M170" s="29"/>
      <c r="N170" s="2"/>
      <c r="O170" s="28" t="b">
        <v>1</v>
      </c>
      <c r="P170" s="2" t="s">
        <v>229</v>
      </c>
      <c r="Q170" s="2" t="s">
        <v>427</v>
      </c>
      <c r="R170" s="2">
        <v>37.92</v>
      </c>
      <c r="S170" s="85">
        <v>2.1999999999999999E-2</v>
      </c>
      <c r="T170" s="2">
        <v>0</v>
      </c>
      <c r="U170" s="2"/>
      <c r="V170" s="2"/>
      <c r="W170" s="2"/>
      <c r="X170" s="2"/>
      <c r="Y170" s="2"/>
      <c r="Z170" s="29"/>
    </row>
    <row r="171" spans="1:26" x14ac:dyDescent="0.35">
      <c r="A171" s="28" t="b">
        <v>1</v>
      </c>
      <c r="B171" s="2" t="s">
        <v>231</v>
      </c>
      <c r="C171" s="102">
        <v>1</v>
      </c>
      <c r="D171" s="2">
        <v>28.32</v>
      </c>
      <c r="E171" s="85">
        <v>9.8600000000000007E-3</v>
      </c>
      <c r="F171" s="2">
        <v>0</v>
      </c>
      <c r="G171" s="2"/>
      <c r="H171" s="2"/>
      <c r="I171" s="2">
        <f t="shared" si="45"/>
        <v>9.4799999999999969</v>
      </c>
      <c r="J171" s="85">
        <f t="shared" si="46"/>
        <v>10.65666666666667</v>
      </c>
      <c r="K171" s="85">
        <f t="shared" si="47"/>
        <v>1.176666666666673</v>
      </c>
      <c r="L171" s="2">
        <f t="shared" si="48"/>
        <v>0.44237241558982116</v>
      </c>
      <c r="M171" s="29">
        <f>AVERAGE(L169:L171)</f>
        <v>0.4190805449357986</v>
      </c>
      <c r="N171" s="2"/>
      <c r="O171" s="28" t="b">
        <v>1</v>
      </c>
      <c r="P171" s="2" t="s">
        <v>231</v>
      </c>
      <c r="Q171" s="2" t="s">
        <v>428</v>
      </c>
      <c r="R171" s="2">
        <v>37.799999999999997</v>
      </c>
      <c r="S171" s="85">
        <v>2.3599999999999999E-2</v>
      </c>
      <c r="T171" s="2">
        <v>0</v>
      </c>
      <c r="U171" s="2"/>
      <c r="V171" s="2"/>
      <c r="W171" s="2"/>
      <c r="X171" s="2"/>
      <c r="Y171" s="2"/>
      <c r="Z171" s="29"/>
    </row>
    <row r="172" spans="1:26" x14ac:dyDescent="0.35">
      <c r="A172" s="28" t="b">
        <v>1</v>
      </c>
      <c r="B172" s="2" t="s">
        <v>234</v>
      </c>
      <c r="C172" s="102">
        <v>2</v>
      </c>
      <c r="D172" s="2">
        <v>28.97</v>
      </c>
      <c r="E172" s="85">
        <v>6.2599999999999999E-3</v>
      </c>
      <c r="F172" s="2">
        <v>0</v>
      </c>
      <c r="G172" s="2"/>
      <c r="H172" s="2"/>
      <c r="I172" s="2">
        <f t="shared" si="45"/>
        <v>9.8800000000000026</v>
      </c>
      <c r="J172" s="85">
        <f t="shared" si="46"/>
        <v>10.65666666666667</v>
      </c>
      <c r="K172" s="85">
        <f t="shared" si="47"/>
        <v>0.77666666666666728</v>
      </c>
      <c r="L172" s="2">
        <f t="shared" si="48"/>
        <v>0.58371390187848571</v>
      </c>
      <c r="M172" s="29"/>
      <c r="N172" s="2"/>
      <c r="O172" s="28" t="b">
        <v>1</v>
      </c>
      <c r="P172" s="2" t="s">
        <v>234</v>
      </c>
      <c r="Q172" s="2" t="s">
        <v>447</v>
      </c>
      <c r="R172" s="2">
        <v>38.85</v>
      </c>
      <c r="S172" s="85">
        <v>1.1900000000000001E-2</v>
      </c>
      <c r="T172" s="2">
        <v>0</v>
      </c>
      <c r="U172" s="2"/>
      <c r="V172" s="2"/>
      <c r="W172" s="2"/>
      <c r="X172" s="2"/>
      <c r="Y172" s="2"/>
      <c r="Z172" s="29"/>
    </row>
    <row r="173" spans="1:26" x14ac:dyDescent="0.35">
      <c r="A173" s="86" t="b">
        <v>1</v>
      </c>
      <c r="B173" s="87" t="s">
        <v>236</v>
      </c>
      <c r="C173" s="103">
        <v>2</v>
      </c>
      <c r="D173" s="87">
        <v>28.81</v>
      </c>
      <c r="E173" s="88">
        <v>6.9699999999999996E-3</v>
      </c>
      <c r="F173" s="17">
        <v>0</v>
      </c>
      <c r="G173" s="17"/>
      <c r="H173" s="2"/>
      <c r="I173" s="2">
        <f t="shared" si="45"/>
        <v>9.73</v>
      </c>
      <c r="J173" s="85">
        <f t="shared" si="46"/>
        <v>10.65666666666667</v>
      </c>
      <c r="K173" s="85">
        <f t="shared" si="47"/>
        <v>0.92666666666666941</v>
      </c>
      <c r="L173" s="2">
        <f t="shared" si="48"/>
        <v>0.52607242410035726</v>
      </c>
      <c r="M173" s="29"/>
      <c r="N173" s="2"/>
      <c r="O173" s="28" t="b">
        <v>1</v>
      </c>
      <c r="P173" s="2" t="s">
        <v>236</v>
      </c>
      <c r="Q173" s="2" t="s">
        <v>448</v>
      </c>
      <c r="R173" s="2">
        <v>38.54</v>
      </c>
      <c r="S173" s="85">
        <v>1.46E-2</v>
      </c>
      <c r="T173" s="2">
        <v>0</v>
      </c>
      <c r="U173" s="2"/>
      <c r="V173" s="2"/>
      <c r="W173" s="2"/>
      <c r="X173" s="2"/>
      <c r="Y173" s="2"/>
      <c r="Z173" s="29"/>
    </row>
    <row r="174" spans="1:26" x14ac:dyDescent="0.35">
      <c r="A174" s="28" t="b">
        <v>1</v>
      </c>
      <c r="B174" s="2" t="s">
        <v>238</v>
      </c>
      <c r="C174" s="102">
        <v>2</v>
      </c>
      <c r="D174" s="2">
        <v>29.12</v>
      </c>
      <c r="E174" s="85">
        <v>5.62E-3</v>
      </c>
      <c r="F174" s="2">
        <v>0</v>
      </c>
      <c r="G174" s="3"/>
      <c r="H174" s="17"/>
      <c r="I174" s="2">
        <f t="shared" si="45"/>
        <v>8.4899999999999984</v>
      </c>
      <c r="J174" s="85">
        <f t="shared" si="46"/>
        <v>10.65666666666667</v>
      </c>
      <c r="K174" s="85">
        <f t="shared" si="47"/>
        <v>2.1666666666666714</v>
      </c>
      <c r="L174" s="2">
        <f t="shared" si="48"/>
        <v>0.22272467953508412</v>
      </c>
      <c r="M174" s="29">
        <f t="shared" ref="M174" si="49">AVERAGE(L172:L174)</f>
        <v>0.44417033517130905</v>
      </c>
      <c r="N174" s="2"/>
      <c r="O174" s="86" t="b">
        <v>1</v>
      </c>
      <c r="P174" s="87" t="s">
        <v>238</v>
      </c>
      <c r="Q174" s="87" t="s">
        <v>449</v>
      </c>
      <c r="R174" s="87">
        <v>37.61</v>
      </c>
      <c r="S174" s="88">
        <v>2.69E-2</v>
      </c>
      <c r="T174" s="87">
        <v>0</v>
      </c>
      <c r="U174" s="87"/>
      <c r="V174" s="17"/>
      <c r="W174" s="17"/>
      <c r="X174" s="17"/>
      <c r="Y174" s="2"/>
      <c r="Z174" s="29"/>
    </row>
    <row r="175" spans="1:26" x14ac:dyDescent="0.35">
      <c r="A175" s="28" t="b">
        <v>1</v>
      </c>
      <c r="B175" s="2" t="s">
        <v>240</v>
      </c>
      <c r="C175" s="102">
        <v>3</v>
      </c>
      <c r="D175" s="2">
        <v>29.13</v>
      </c>
      <c r="E175" s="85">
        <v>5.5900000000000004E-3</v>
      </c>
      <c r="F175" s="2">
        <v>0</v>
      </c>
      <c r="G175" s="35"/>
      <c r="H175" s="3"/>
      <c r="I175" s="2">
        <f t="shared" si="45"/>
        <v>8.6500000000000021</v>
      </c>
      <c r="J175" s="85">
        <f t="shared" si="46"/>
        <v>10.65666666666667</v>
      </c>
      <c r="K175" s="85">
        <f t="shared" si="47"/>
        <v>2.0066666666666677</v>
      </c>
      <c r="L175" s="2">
        <f t="shared" si="48"/>
        <v>0.2488474197758071</v>
      </c>
      <c r="M175" s="29"/>
      <c r="N175" s="2"/>
      <c r="O175" s="28" t="b">
        <v>1</v>
      </c>
      <c r="P175" s="2" t="s">
        <v>240</v>
      </c>
      <c r="Q175" s="2" t="s">
        <v>462</v>
      </c>
      <c r="R175" s="2">
        <v>37.78</v>
      </c>
      <c r="S175" s="85">
        <v>2.41E-2</v>
      </c>
      <c r="T175" s="2">
        <v>0</v>
      </c>
      <c r="U175" s="2"/>
      <c r="V175" s="2"/>
      <c r="W175" s="2"/>
      <c r="X175" s="2"/>
      <c r="Y175" s="17"/>
      <c r="Z175" s="89"/>
    </row>
    <row r="176" spans="1:26" x14ac:dyDescent="0.35">
      <c r="A176" s="28" t="b">
        <v>1</v>
      </c>
      <c r="B176" s="2" t="s">
        <v>242</v>
      </c>
      <c r="C176" s="102">
        <v>3</v>
      </c>
      <c r="D176" s="2">
        <v>29.02</v>
      </c>
      <c r="E176" s="85">
        <v>6.0200000000000002E-3</v>
      </c>
      <c r="F176" s="2">
        <v>0</v>
      </c>
      <c r="G176" s="35"/>
      <c r="H176" s="35"/>
      <c r="I176" s="2">
        <f t="shared" si="45"/>
        <v>10.540000000000003</v>
      </c>
      <c r="J176" s="85">
        <f t="shared" si="46"/>
        <v>10.65666666666667</v>
      </c>
      <c r="K176" s="85">
        <f t="shared" si="47"/>
        <v>0.11666666666666714</v>
      </c>
      <c r="L176" s="2">
        <f t="shared" si="48"/>
        <v>0.92231619358593897</v>
      </c>
      <c r="M176" s="29"/>
      <c r="N176" s="2"/>
      <c r="O176" s="28" t="b">
        <v>1</v>
      </c>
      <c r="P176" s="2" t="s">
        <v>242</v>
      </c>
      <c r="Q176" s="2" t="s">
        <v>463</v>
      </c>
      <c r="R176" s="2">
        <v>39.56</v>
      </c>
      <c r="S176" s="85">
        <v>7.4799999999999997E-3</v>
      </c>
      <c r="T176" s="2">
        <v>0</v>
      </c>
      <c r="U176" s="2" t="s">
        <v>233</v>
      </c>
      <c r="V176" s="2"/>
      <c r="W176" s="2"/>
      <c r="X176" s="2"/>
      <c r="Y176" s="2"/>
      <c r="Z176" s="29"/>
    </row>
    <row r="177" spans="1:26" x14ac:dyDescent="0.35">
      <c r="A177" s="28" t="b">
        <v>1</v>
      </c>
      <c r="B177" s="2" t="s">
        <v>244</v>
      </c>
      <c r="C177" s="102">
        <v>3</v>
      </c>
      <c r="D177" s="2">
        <v>29.21</v>
      </c>
      <c r="E177" s="85">
        <v>5.2599999999999999E-3</v>
      </c>
      <c r="F177" s="2">
        <v>0</v>
      </c>
      <c r="G177" s="35"/>
      <c r="H177" s="35"/>
      <c r="I177" s="2">
        <f t="shared" si="45"/>
        <v>8.93</v>
      </c>
      <c r="J177" s="85">
        <f t="shared" si="46"/>
        <v>10.65666666666667</v>
      </c>
      <c r="K177" s="85">
        <f t="shared" si="47"/>
        <v>1.7266666666666701</v>
      </c>
      <c r="L177" s="2">
        <f t="shared" si="48"/>
        <v>0.30214926408669135</v>
      </c>
      <c r="M177" s="29">
        <f t="shared" ref="M177" si="50">AVERAGE(L175:L177)</f>
        <v>0.49110429248281245</v>
      </c>
      <c r="N177" s="2"/>
      <c r="O177" s="28" t="b">
        <v>1</v>
      </c>
      <c r="P177" s="2" t="s">
        <v>244</v>
      </c>
      <c r="Q177" s="2" t="s">
        <v>464</v>
      </c>
      <c r="R177" s="2">
        <v>38.14</v>
      </c>
      <c r="S177" s="85">
        <v>1.9E-2</v>
      </c>
      <c r="T177" s="2">
        <v>0</v>
      </c>
      <c r="U177" s="2"/>
      <c r="V177" s="2"/>
      <c r="W177" s="2"/>
      <c r="X177" s="2"/>
      <c r="Y177" s="2"/>
      <c r="Z177" s="29"/>
    </row>
    <row r="178" spans="1:26" x14ac:dyDescent="0.35">
      <c r="A178" s="28" t="b">
        <v>1</v>
      </c>
      <c r="B178" s="2" t="s">
        <v>246</v>
      </c>
      <c r="C178" s="102">
        <v>4</v>
      </c>
      <c r="D178" s="2">
        <v>28.69</v>
      </c>
      <c r="E178" s="85">
        <v>7.5799999999999999E-3</v>
      </c>
      <c r="F178" s="2">
        <v>0</v>
      </c>
      <c r="G178" s="35"/>
      <c r="H178" s="35"/>
      <c r="I178" s="2">
        <f t="shared" si="45"/>
        <v>8.2499999999999964</v>
      </c>
      <c r="J178" s="85">
        <f t="shared" si="46"/>
        <v>10.65666666666667</v>
      </c>
      <c r="K178" s="85">
        <f t="shared" si="47"/>
        <v>2.4066666666666734</v>
      </c>
      <c r="L178" s="2">
        <f t="shared" si="48"/>
        <v>0.18859107834377828</v>
      </c>
      <c r="M178" s="29"/>
      <c r="N178" s="2"/>
      <c r="O178" s="28" t="b">
        <v>1</v>
      </c>
      <c r="P178" s="2" t="s">
        <v>246</v>
      </c>
      <c r="Q178" s="2" t="s">
        <v>477</v>
      </c>
      <c r="R178" s="2">
        <v>36.94</v>
      </c>
      <c r="S178" s="85">
        <v>4.1500000000000002E-2</v>
      </c>
      <c r="T178" s="2">
        <v>0</v>
      </c>
      <c r="U178" s="2"/>
      <c r="V178" s="2"/>
      <c r="W178" s="2"/>
      <c r="X178" s="2"/>
      <c r="Y178" s="2"/>
      <c r="Z178" s="29"/>
    </row>
    <row r="179" spans="1:26" x14ac:dyDescent="0.35">
      <c r="A179" s="28" t="b">
        <v>1</v>
      </c>
      <c r="B179" s="2" t="s">
        <v>248</v>
      </c>
      <c r="C179" s="103">
        <v>4</v>
      </c>
      <c r="D179" s="2">
        <v>28.04</v>
      </c>
      <c r="E179" s="85">
        <v>1.2E-2</v>
      </c>
      <c r="F179" s="2">
        <v>0</v>
      </c>
      <c r="G179" s="35"/>
      <c r="H179" s="35"/>
      <c r="I179" s="2">
        <f t="shared" si="45"/>
        <v>10.32</v>
      </c>
      <c r="J179" s="85">
        <f t="shared" si="46"/>
        <v>10.65666666666667</v>
      </c>
      <c r="K179" s="85">
        <f t="shared" si="47"/>
        <v>0.33666666666666956</v>
      </c>
      <c r="L179" s="2">
        <f t="shared" si="48"/>
        <v>0.79186880527971815</v>
      </c>
      <c r="M179" s="29"/>
      <c r="N179" s="2"/>
      <c r="O179" s="28" t="b">
        <v>1</v>
      </c>
      <c r="P179" s="2" t="s">
        <v>248</v>
      </c>
      <c r="Q179" s="2" t="s">
        <v>478</v>
      </c>
      <c r="R179" s="2">
        <v>38.36</v>
      </c>
      <c r="S179" s="85">
        <v>1.6400000000000001E-2</v>
      </c>
      <c r="T179" s="2">
        <v>0</v>
      </c>
      <c r="U179" s="2"/>
      <c r="V179" s="2"/>
      <c r="W179" s="2"/>
      <c r="X179" s="2"/>
      <c r="Y179" s="2"/>
      <c r="Z179" s="29"/>
    </row>
    <row r="180" spans="1:26" x14ac:dyDescent="0.35">
      <c r="A180" s="28" t="b">
        <v>1</v>
      </c>
      <c r="B180" s="2" t="s">
        <v>250</v>
      </c>
      <c r="C180" s="102">
        <v>4</v>
      </c>
      <c r="D180" s="2">
        <v>28.8</v>
      </c>
      <c r="E180" s="85">
        <v>7.0400000000000003E-3</v>
      </c>
      <c r="F180" s="2">
        <v>0</v>
      </c>
      <c r="G180" s="35"/>
      <c r="H180" s="35"/>
      <c r="I180" s="2">
        <f t="shared" si="45"/>
        <v>9.129999999999999</v>
      </c>
      <c r="J180" s="85">
        <f t="shared" si="46"/>
        <v>10.65666666666667</v>
      </c>
      <c r="K180" s="85">
        <f t="shared" si="47"/>
        <v>1.5266666666666708</v>
      </c>
      <c r="L180" s="2">
        <f t="shared" si="48"/>
        <v>0.34707836261994685</v>
      </c>
      <c r="M180" s="29">
        <f t="shared" ref="M180" si="51">AVERAGE(L178:L180)</f>
        <v>0.44251274874781443</v>
      </c>
      <c r="N180" s="2"/>
      <c r="O180" s="28" t="b">
        <v>1</v>
      </c>
      <c r="P180" s="2" t="s">
        <v>250</v>
      </c>
      <c r="Q180" s="2" t="s">
        <v>479</v>
      </c>
      <c r="R180" s="2">
        <v>37.93</v>
      </c>
      <c r="S180" s="85">
        <v>2.18E-2</v>
      </c>
      <c r="T180" s="2">
        <v>0</v>
      </c>
      <c r="U180" s="2"/>
      <c r="V180" s="2"/>
      <c r="W180" s="2"/>
      <c r="X180" s="2"/>
      <c r="Y180" s="2"/>
      <c r="Z180" s="29"/>
    </row>
    <row r="181" spans="1:26" x14ac:dyDescent="0.35">
      <c r="A181" s="28" t="b">
        <v>1</v>
      </c>
      <c r="B181" s="2" t="s">
        <v>252</v>
      </c>
      <c r="C181" s="102">
        <v>5</v>
      </c>
      <c r="D181" s="2">
        <v>27.78</v>
      </c>
      <c r="E181" s="85">
        <v>1.44E-2</v>
      </c>
      <c r="F181" s="2">
        <v>0</v>
      </c>
      <c r="G181" s="35"/>
      <c r="H181" s="35"/>
      <c r="I181" s="2">
        <f t="shared" si="45"/>
        <v>8.64</v>
      </c>
      <c r="J181" s="85">
        <f t="shared" si="46"/>
        <v>10.65666666666667</v>
      </c>
      <c r="K181" s="85">
        <f t="shared" si="47"/>
        <v>2.0166666666666693</v>
      </c>
      <c r="L181" s="2">
        <f t="shared" si="48"/>
        <v>0.24712850508822359</v>
      </c>
      <c r="M181" s="29"/>
      <c r="N181" s="2"/>
      <c r="O181" s="28" t="b">
        <v>1</v>
      </c>
      <c r="P181" s="2" t="s">
        <v>252</v>
      </c>
      <c r="Q181" s="2" t="s">
        <v>492</v>
      </c>
      <c r="R181" s="2">
        <v>36.42</v>
      </c>
      <c r="S181" s="85">
        <v>5.8599999999999999E-2</v>
      </c>
      <c r="T181" s="2">
        <v>0</v>
      </c>
      <c r="U181" s="2"/>
      <c r="V181" s="2"/>
      <c r="W181" s="2"/>
      <c r="X181" s="2"/>
      <c r="Y181" s="2"/>
      <c r="Z181" s="29"/>
    </row>
    <row r="182" spans="1:26" x14ac:dyDescent="0.35">
      <c r="A182" s="28" t="b">
        <v>1</v>
      </c>
      <c r="B182" s="2" t="s">
        <v>254</v>
      </c>
      <c r="C182" s="102">
        <v>5</v>
      </c>
      <c r="D182" s="2">
        <v>27.67</v>
      </c>
      <c r="E182" s="85">
        <v>1.5599999999999999E-2</v>
      </c>
      <c r="F182" s="2">
        <v>0</v>
      </c>
      <c r="G182" s="35"/>
      <c r="H182" s="35"/>
      <c r="I182" s="2">
        <f t="shared" si="45"/>
        <v>9.1499999999999986</v>
      </c>
      <c r="J182" s="85">
        <f t="shared" si="46"/>
        <v>10.65666666666667</v>
      </c>
      <c r="K182" s="85">
        <f t="shared" si="47"/>
        <v>1.5066666666666713</v>
      </c>
      <c r="L182" s="2">
        <f t="shared" si="48"/>
        <v>0.35192339600849631</v>
      </c>
      <c r="M182" s="29"/>
      <c r="N182" s="2"/>
      <c r="O182" s="28" t="b">
        <v>1</v>
      </c>
      <c r="P182" s="2" t="s">
        <v>254</v>
      </c>
      <c r="Q182" s="2" t="s">
        <v>493</v>
      </c>
      <c r="R182" s="2">
        <v>36.82</v>
      </c>
      <c r="S182" s="85">
        <v>4.5199999999999997E-2</v>
      </c>
      <c r="T182" s="2">
        <v>0</v>
      </c>
      <c r="U182" s="2"/>
      <c r="V182" s="2"/>
      <c r="W182" s="2"/>
      <c r="X182" s="2"/>
      <c r="Y182" s="2"/>
      <c r="Z182" s="29"/>
    </row>
    <row r="183" spans="1:26" x14ac:dyDescent="0.35">
      <c r="A183" s="28" t="b">
        <v>1</v>
      </c>
      <c r="B183" s="2" t="s">
        <v>256</v>
      </c>
      <c r="C183" s="102">
        <v>5</v>
      </c>
      <c r="D183" s="2">
        <v>27.75</v>
      </c>
      <c r="E183" s="85">
        <v>1.4800000000000001E-2</v>
      </c>
      <c r="F183" s="2">
        <v>0</v>
      </c>
      <c r="G183" s="35"/>
      <c r="H183" s="35"/>
      <c r="I183" s="2">
        <f t="shared" si="45"/>
        <v>9.1000000000000014</v>
      </c>
      <c r="J183" s="85">
        <f t="shared" si="46"/>
        <v>10.65666666666667</v>
      </c>
      <c r="K183" s="85">
        <f t="shared" si="47"/>
        <v>1.5566666666666684</v>
      </c>
      <c r="L183" s="2">
        <f t="shared" si="48"/>
        <v>0.33993559320321215</v>
      </c>
      <c r="M183" s="29">
        <f t="shared" ref="M183" si="52">AVERAGE(L181:L183)</f>
        <v>0.31299583143331072</v>
      </c>
      <c r="N183" s="2"/>
      <c r="O183" s="28" t="b">
        <v>1</v>
      </c>
      <c r="P183" s="2" t="s">
        <v>256</v>
      </c>
      <c r="Q183" s="2" t="s">
        <v>494</v>
      </c>
      <c r="R183" s="2">
        <v>36.85</v>
      </c>
      <c r="S183" s="85">
        <v>4.4200000000000003E-2</v>
      </c>
      <c r="T183" s="2">
        <v>0</v>
      </c>
      <c r="U183" s="2"/>
      <c r="V183" s="2"/>
      <c r="W183" s="2"/>
      <c r="X183" s="2"/>
      <c r="Y183" s="2"/>
      <c r="Z183" s="29"/>
    </row>
    <row r="184" spans="1:26" x14ac:dyDescent="0.35">
      <c r="A184" s="28" t="b">
        <v>1</v>
      </c>
      <c r="B184" s="2" t="s">
        <v>258</v>
      </c>
      <c r="C184" s="102">
        <v>6</v>
      </c>
      <c r="D184" s="2">
        <v>27.75</v>
      </c>
      <c r="E184" s="85">
        <v>1.47E-2</v>
      </c>
      <c r="F184" s="2">
        <v>0</v>
      </c>
      <c r="G184" s="35"/>
      <c r="H184" s="35"/>
      <c r="I184" s="2">
        <f t="shared" si="45"/>
        <v>9.1700000000000017</v>
      </c>
      <c r="J184" s="85">
        <f t="shared" si="46"/>
        <v>10.65666666666667</v>
      </c>
      <c r="K184" s="85">
        <f t="shared" si="47"/>
        <v>1.4866666666666681</v>
      </c>
      <c r="L184" s="2">
        <f t="shared" si="48"/>
        <v>0.35683606354271608</v>
      </c>
      <c r="M184" s="29"/>
      <c r="N184" s="2"/>
      <c r="O184" s="28" t="b">
        <v>1</v>
      </c>
      <c r="P184" s="2" t="s">
        <v>258</v>
      </c>
      <c r="Q184" s="2" t="s">
        <v>507</v>
      </c>
      <c r="R184" s="2">
        <v>36.92</v>
      </c>
      <c r="S184" s="85">
        <v>4.2200000000000001E-2</v>
      </c>
      <c r="T184" s="2">
        <v>0</v>
      </c>
      <c r="U184" s="2"/>
      <c r="V184" s="2"/>
      <c r="W184" s="2"/>
      <c r="X184" s="2"/>
      <c r="Y184" s="2"/>
      <c r="Z184" s="29"/>
    </row>
    <row r="185" spans="1:26" x14ac:dyDescent="0.35">
      <c r="A185" s="28" t="b">
        <v>1</v>
      </c>
      <c r="B185" s="2" t="s">
        <v>260</v>
      </c>
      <c r="C185" s="103">
        <v>6</v>
      </c>
      <c r="D185" s="2">
        <v>27.58</v>
      </c>
      <c r="E185" s="85">
        <v>1.67E-2</v>
      </c>
      <c r="F185" s="2">
        <v>0</v>
      </c>
      <c r="G185" s="35"/>
      <c r="H185" s="35"/>
      <c r="I185" s="2">
        <f t="shared" si="45"/>
        <v>9.7100000000000009</v>
      </c>
      <c r="J185" s="85">
        <f t="shared" si="46"/>
        <v>10.65666666666667</v>
      </c>
      <c r="K185" s="85">
        <f t="shared" si="47"/>
        <v>0.94666666666666899</v>
      </c>
      <c r="L185" s="2">
        <f t="shared" si="48"/>
        <v>0.51882982957987278</v>
      </c>
      <c r="M185" s="29"/>
      <c r="N185" s="2"/>
      <c r="O185" s="28" t="b">
        <v>1</v>
      </c>
      <c r="P185" s="2" t="s">
        <v>260</v>
      </c>
      <c r="Q185" s="2" t="s">
        <v>508</v>
      </c>
      <c r="R185" s="2">
        <v>37.29</v>
      </c>
      <c r="S185" s="85">
        <v>3.3099999999999997E-2</v>
      </c>
      <c r="T185" s="2">
        <v>0</v>
      </c>
      <c r="U185" s="2"/>
      <c r="V185" s="2"/>
      <c r="W185" s="2"/>
      <c r="X185" s="2"/>
      <c r="Y185" s="2"/>
      <c r="Z185" s="29"/>
    </row>
    <row r="186" spans="1:26" x14ac:dyDescent="0.35">
      <c r="A186" s="28" t="b">
        <v>1</v>
      </c>
      <c r="B186" s="2" t="s">
        <v>262</v>
      </c>
      <c r="C186" s="102">
        <v>6</v>
      </c>
      <c r="D186" s="2">
        <v>27.77</v>
      </c>
      <c r="E186" s="85">
        <v>1.46E-2</v>
      </c>
      <c r="F186" s="2">
        <v>0</v>
      </c>
      <c r="G186" s="35"/>
      <c r="H186" s="35"/>
      <c r="I186" s="2">
        <f t="shared" si="45"/>
        <v>9.629999999999999</v>
      </c>
      <c r="J186" s="85">
        <f t="shared" si="46"/>
        <v>10.65666666666667</v>
      </c>
      <c r="K186" s="85">
        <f t="shared" si="47"/>
        <v>1.0266666666666708</v>
      </c>
      <c r="L186" s="2">
        <f t="shared" si="48"/>
        <v>0.49084292762337584</v>
      </c>
      <c r="M186" s="29">
        <f t="shared" ref="M186" si="53">AVERAGE(L184:L186)</f>
        <v>0.45550294024865495</v>
      </c>
      <c r="N186" s="2"/>
      <c r="O186" s="28" t="b">
        <v>1</v>
      </c>
      <c r="P186" s="2" t="s">
        <v>262</v>
      </c>
      <c r="Q186" s="2" t="s">
        <v>509</v>
      </c>
      <c r="R186" s="2">
        <v>37.4</v>
      </c>
      <c r="S186" s="85">
        <v>3.0700000000000002E-2</v>
      </c>
      <c r="T186" s="2">
        <v>0</v>
      </c>
      <c r="U186" s="2"/>
      <c r="V186" s="2"/>
      <c r="W186" s="2"/>
      <c r="X186" s="2"/>
      <c r="Y186" s="2"/>
      <c r="Z186" s="29"/>
    </row>
    <row r="187" spans="1:26" x14ac:dyDescent="0.35">
      <c r="A187" s="28" t="b">
        <v>1</v>
      </c>
      <c r="B187" s="2" t="s">
        <v>264</v>
      </c>
      <c r="C187" s="102">
        <v>7</v>
      </c>
      <c r="D187" s="2">
        <v>26.52</v>
      </c>
      <c r="E187" s="85">
        <v>3.5299999999999998E-2</v>
      </c>
      <c r="F187" s="2">
        <v>0</v>
      </c>
      <c r="G187" s="35"/>
      <c r="H187" s="35"/>
      <c r="I187" s="2">
        <f t="shared" si="45"/>
        <v>9.1800000000000033</v>
      </c>
      <c r="J187" s="85">
        <f t="shared" si="46"/>
        <v>10.65666666666667</v>
      </c>
      <c r="K187" s="85">
        <f t="shared" si="47"/>
        <v>1.4766666666666666</v>
      </c>
      <c r="L187" s="2">
        <f t="shared" si="48"/>
        <v>0.35931805464473038</v>
      </c>
      <c r="M187" s="29"/>
      <c r="N187" s="2"/>
      <c r="O187" s="28" t="b">
        <v>1</v>
      </c>
      <c r="P187" s="2" t="s">
        <v>264</v>
      </c>
      <c r="Q187" s="2" t="s">
        <v>522</v>
      </c>
      <c r="R187" s="2">
        <v>35.700000000000003</v>
      </c>
      <c r="S187" s="85">
        <v>9.4E-2</v>
      </c>
      <c r="T187" s="2">
        <v>0</v>
      </c>
      <c r="U187" s="2"/>
      <c r="V187" s="2"/>
      <c r="W187" s="2"/>
      <c r="X187" s="2"/>
      <c r="Y187" s="2"/>
      <c r="Z187" s="29"/>
    </row>
    <row r="188" spans="1:26" x14ac:dyDescent="0.35">
      <c r="A188" s="28" t="b">
        <v>1</v>
      </c>
      <c r="B188" s="2" t="s">
        <v>266</v>
      </c>
      <c r="C188" s="102">
        <v>7</v>
      </c>
      <c r="D188" s="2">
        <v>26.53</v>
      </c>
      <c r="E188" s="85">
        <v>3.49E-2</v>
      </c>
      <c r="F188" s="2">
        <v>0</v>
      </c>
      <c r="G188" s="35"/>
      <c r="H188" s="35"/>
      <c r="I188" s="2">
        <f t="shared" si="45"/>
        <v>-26.53</v>
      </c>
      <c r="J188" s="85">
        <f t="shared" si="46"/>
        <v>10.65666666666667</v>
      </c>
      <c r="K188" s="85">
        <f t="shared" si="47"/>
        <v>37.186666666666667</v>
      </c>
      <c r="L188" s="2">
        <f t="shared" si="48"/>
        <v>6.3928997567652059E-12</v>
      </c>
      <c r="M188" s="29"/>
      <c r="N188" s="2"/>
      <c r="O188" s="28" t="b">
        <v>1</v>
      </c>
      <c r="P188" s="2" t="s">
        <v>266</v>
      </c>
      <c r="Q188" s="2" t="s">
        <v>523</v>
      </c>
      <c r="R188" s="2"/>
      <c r="S188" s="85"/>
      <c r="T188" s="2">
        <v>0</v>
      </c>
      <c r="U188" s="2"/>
      <c r="V188" s="2"/>
      <c r="W188" s="2"/>
      <c r="X188" s="2"/>
      <c r="Y188" s="2"/>
      <c r="Z188" s="29"/>
    </row>
    <row r="189" spans="1:26" x14ac:dyDescent="0.35">
      <c r="A189" s="28" t="b">
        <v>1</v>
      </c>
      <c r="B189" s="2" t="s">
        <v>268</v>
      </c>
      <c r="C189" s="102">
        <v>7</v>
      </c>
      <c r="D189" s="2">
        <v>26.61</v>
      </c>
      <c r="E189" s="85">
        <v>3.2899999999999999E-2</v>
      </c>
      <c r="F189" s="2">
        <v>0</v>
      </c>
      <c r="G189" s="35"/>
      <c r="H189" s="35"/>
      <c r="I189" s="2">
        <f t="shared" si="45"/>
        <v>9.8699999999999974</v>
      </c>
      <c r="J189" s="85">
        <f t="shared" si="46"/>
        <v>10.65666666666667</v>
      </c>
      <c r="K189" s="85">
        <f t="shared" si="47"/>
        <v>0.7866666666666724</v>
      </c>
      <c r="L189" s="2">
        <f t="shared" si="48"/>
        <v>0.57968189543779236</v>
      </c>
      <c r="M189" s="29">
        <f t="shared" ref="M189" si="54">AVERAGE(L187:L189)</f>
        <v>0.31299998336297191</v>
      </c>
      <c r="N189" s="2"/>
      <c r="O189" s="28" t="b">
        <v>1</v>
      </c>
      <c r="P189" s="2" t="s">
        <v>268</v>
      </c>
      <c r="Q189" s="2" t="s">
        <v>524</v>
      </c>
      <c r="R189" s="2">
        <v>36.479999999999997</v>
      </c>
      <c r="S189" s="85">
        <v>5.62E-2</v>
      </c>
      <c r="T189" s="2">
        <v>0</v>
      </c>
      <c r="U189" s="2"/>
      <c r="V189" s="2"/>
      <c r="W189" s="2"/>
      <c r="X189" s="2"/>
      <c r="Y189" s="2"/>
      <c r="Z189" s="29"/>
    </row>
    <row r="190" spans="1:26" x14ac:dyDescent="0.35">
      <c r="A190" s="28" t="b">
        <v>1</v>
      </c>
      <c r="B190" s="2" t="s">
        <v>270</v>
      </c>
      <c r="C190" s="102">
        <v>8</v>
      </c>
      <c r="D190" s="2">
        <v>27.63</v>
      </c>
      <c r="E190" s="85">
        <v>1.6E-2</v>
      </c>
      <c r="F190" s="2">
        <v>0</v>
      </c>
      <c r="G190" s="35"/>
      <c r="H190" s="35"/>
      <c r="I190" s="2">
        <f t="shared" si="45"/>
        <v>9.2500000000000036</v>
      </c>
      <c r="J190" s="85">
        <f t="shared" si="46"/>
        <v>10.65666666666667</v>
      </c>
      <c r="K190" s="85">
        <f t="shared" si="47"/>
        <v>1.4066666666666663</v>
      </c>
      <c r="L190" s="2">
        <f t="shared" si="48"/>
        <v>0.37718215668755845</v>
      </c>
      <c r="M190" s="29"/>
      <c r="N190" s="2"/>
      <c r="O190" s="28" t="b">
        <v>1</v>
      </c>
      <c r="P190" s="2" t="s">
        <v>270</v>
      </c>
      <c r="Q190" s="2" t="s">
        <v>537</v>
      </c>
      <c r="R190" s="2">
        <v>36.880000000000003</v>
      </c>
      <c r="S190" s="85">
        <v>4.3299999999999998E-2</v>
      </c>
      <c r="T190" s="2">
        <v>0</v>
      </c>
      <c r="U190" s="2"/>
      <c r="V190" s="2"/>
      <c r="W190" s="2"/>
      <c r="X190" s="2"/>
      <c r="Y190" s="2"/>
      <c r="Z190" s="29"/>
    </row>
    <row r="191" spans="1:26" x14ac:dyDescent="0.35">
      <c r="A191" s="28" t="b">
        <v>1</v>
      </c>
      <c r="B191" s="2" t="s">
        <v>272</v>
      </c>
      <c r="C191" s="103">
        <v>8</v>
      </c>
      <c r="D191" s="2">
        <v>27.1</v>
      </c>
      <c r="E191" s="85">
        <v>2.3300000000000001E-2</v>
      </c>
      <c r="F191" s="2">
        <v>0</v>
      </c>
      <c r="G191" s="35"/>
      <c r="H191" s="35"/>
      <c r="I191" s="2">
        <f t="shared" si="45"/>
        <v>-27.1</v>
      </c>
      <c r="J191" s="85">
        <f t="shared" si="46"/>
        <v>10.65666666666667</v>
      </c>
      <c r="K191" s="85">
        <f t="shared" si="47"/>
        <v>37.756666666666675</v>
      </c>
      <c r="L191" s="2">
        <f t="shared" si="48"/>
        <v>4.3063646029252718E-12</v>
      </c>
      <c r="M191" s="29"/>
      <c r="N191" s="2"/>
      <c r="O191" s="28" t="b">
        <v>1</v>
      </c>
      <c r="P191" s="2" t="s">
        <v>272</v>
      </c>
      <c r="Q191" s="2" t="s">
        <v>538</v>
      </c>
      <c r="R191" s="2"/>
      <c r="S191" s="85"/>
      <c r="T191" s="2">
        <v>0</v>
      </c>
      <c r="U191" s="2"/>
      <c r="V191" s="2"/>
      <c r="W191" s="2"/>
      <c r="X191" s="2"/>
      <c r="Y191" s="2"/>
      <c r="Z191" s="29"/>
    </row>
    <row r="192" spans="1:26" x14ac:dyDescent="0.35">
      <c r="A192" s="28" t="b">
        <v>1</v>
      </c>
      <c r="B192" s="2" t="s">
        <v>274</v>
      </c>
      <c r="C192" s="102">
        <v>8</v>
      </c>
      <c r="D192" s="2">
        <v>27.31</v>
      </c>
      <c r="E192" s="85">
        <v>2.0199999999999999E-2</v>
      </c>
      <c r="F192" s="2">
        <v>0</v>
      </c>
      <c r="G192" s="35"/>
      <c r="H192" s="35"/>
      <c r="I192" s="2">
        <f t="shared" si="45"/>
        <v>9.27</v>
      </c>
      <c r="J192" s="85">
        <f t="shared" si="46"/>
        <v>10.65666666666667</v>
      </c>
      <c r="K192" s="85">
        <f t="shared" si="47"/>
        <v>1.3866666666666703</v>
      </c>
      <c r="L192" s="2">
        <f t="shared" si="48"/>
        <v>0.38244742338099696</v>
      </c>
      <c r="M192" s="29">
        <f t="shared" ref="M192" si="55">AVERAGE(L190:L192)</f>
        <v>0.2532098600242873</v>
      </c>
      <c r="N192" s="2"/>
      <c r="O192" s="28" t="b">
        <v>1</v>
      </c>
      <c r="P192" s="2" t="s">
        <v>274</v>
      </c>
      <c r="Q192" s="2" t="s">
        <v>539</v>
      </c>
      <c r="R192" s="2">
        <v>36.58</v>
      </c>
      <c r="S192" s="85">
        <v>5.28E-2</v>
      </c>
      <c r="T192" s="2">
        <v>0</v>
      </c>
      <c r="U192" s="2"/>
      <c r="V192" s="2"/>
      <c r="W192" s="2"/>
      <c r="X192" s="2"/>
      <c r="Y192" s="2"/>
      <c r="Z192" s="29"/>
    </row>
    <row r="193" spans="1:26" x14ac:dyDescent="0.35">
      <c r="A193" s="28" t="b">
        <v>1</v>
      </c>
      <c r="B193" s="2" t="s">
        <v>315</v>
      </c>
      <c r="C193" s="102">
        <v>9</v>
      </c>
      <c r="D193" s="2">
        <v>26.55</v>
      </c>
      <c r="E193" s="85">
        <v>3.4500000000000003E-2</v>
      </c>
      <c r="F193" s="2">
        <v>0</v>
      </c>
      <c r="G193" s="35"/>
      <c r="H193" s="35"/>
      <c r="I193" s="2">
        <f t="shared" si="45"/>
        <v>8.639999999999997</v>
      </c>
      <c r="J193" s="85">
        <f t="shared" si="46"/>
        <v>10.65666666666667</v>
      </c>
      <c r="K193" s="85">
        <f t="shared" si="47"/>
        <v>2.0166666666666728</v>
      </c>
      <c r="L193" s="2">
        <f t="shared" si="48"/>
        <v>0.24712850508822298</v>
      </c>
      <c r="M193" s="29"/>
      <c r="N193" s="2"/>
      <c r="O193" s="28" t="b">
        <v>1</v>
      </c>
      <c r="P193" s="2" t="s">
        <v>315</v>
      </c>
      <c r="Q193" s="2" t="s">
        <v>316</v>
      </c>
      <c r="R193" s="2">
        <v>35.19</v>
      </c>
      <c r="S193" s="85">
        <v>0.13100000000000001</v>
      </c>
      <c r="T193" s="2">
        <v>0</v>
      </c>
      <c r="U193" s="2" t="s">
        <v>233</v>
      </c>
      <c r="V193" s="2"/>
      <c r="W193" s="2"/>
      <c r="X193" s="2"/>
      <c r="Y193" s="2"/>
      <c r="Z193" s="29"/>
    </row>
    <row r="194" spans="1:26" x14ac:dyDescent="0.35">
      <c r="A194" s="28" t="b">
        <v>1</v>
      </c>
      <c r="B194" s="2" t="s">
        <v>317</v>
      </c>
      <c r="C194" s="102">
        <v>9</v>
      </c>
      <c r="D194" s="2">
        <v>26.27</v>
      </c>
      <c r="E194" s="85">
        <v>4.19E-2</v>
      </c>
      <c r="F194" s="2">
        <v>0</v>
      </c>
      <c r="G194" s="35"/>
      <c r="H194" s="35"/>
      <c r="I194" s="2">
        <f t="shared" si="45"/>
        <v>10.629999999999999</v>
      </c>
      <c r="J194" s="85">
        <f t="shared" si="46"/>
        <v>10.65666666666667</v>
      </c>
      <c r="K194" s="85">
        <f t="shared" si="47"/>
        <v>2.6666666666670835E-2</v>
      </c>
      <c r="L194" s="2">
        <f t="shared" si="48"/>
        <v>0.98168585524675167</v>
      </c>
      <c r="M194" s="29"/>
      <c r="N194" s="2"/>
      <c r="O194" s="28" t="b">
        <v>1</v>
      </c>
      <c r="P194" s="2" t="s">
        <v>317</v>
      </c>
      <c r="Q194" s="2" t="s">
        <v>318</v>
      </c>
      <c r="R194" s="2">
        <v>36.9</v>
      </c>
      <c r="S194" s="85">
        <v>4.2799999999999998E-2</v>
      </c>
      <c r="T194" s="2">
        <v>0</v>
      </c>
      <c r="U194" s="2"/>
      <c r="V194" s="2"/>
      <c r="W194" s="2"/>
      <c r="X194" s="2"/>
      <c r="Y194" s="2"/>
      <c r="Z194" s="29"/>
    </row>
    <row r="195" spans="1:26" x14ac:dyDescent="0.35">
      <c r="A195" s="28" t="b">
        <v>1</v>
      </c>
      <c r="B195" s="2" t="s">
        <v>319</v>
      </c>
      <c r="C195" s="102">
        <v>9</v>
      </c>
      <c r="D195" s="2">
        <v>26.53</v>
      </c>
      <c r="E195" s="85">
        <v>3.49E-2</v>
      </c>
      <c r="F195" s="2">
        <v>0</v>
      </c>
      <c r="G195" s="35"/>
      <c r="H195" s="35"/>
      <c r="I195" s="2">
        <f t="shared" si="45"/>
        <v>9.1700000000000017</v>
      </c>
      <c r="J195" s="85">
        <f t="shared" si="46"/>
        <v>10.65666666666667</v>
      </c>
      <c r="K195" s="85">
        <f t="shared" si="47"/>
        <v>1.4866666666666681</v>
      </c>
      <c r="L195" s="2">
        <f t="shared" si="48"/>
        <v>0.35683606354271608</v>
      </c>
      <c r="M195" s="29">
        <f t="shared" ref="M195" si="56">AVERAGE(L193:L195)</f>
        <v>0.52855014129256361</v>
      </c>
      <c r="N195" s="2"/>
      <c r="O195" s="28" t="b">
        <v>1</v>
      </c>
      <c r="P195" s="2" t="s">
        <v>319</v>
      </c>
      <c r="Q195" s="2" t="s">
        <v>320</v>
      </c>
      <c r="R195" s="2">
        <v>35.700000000000003</v>
      </c>
      <c r="S195" s="85">
        <v>9.4E-2</v>
      </c>
      <c r="T195" s="2">
        <v>0</v>
      </c>
      <c r="U195" s="2"/>
      <c r="V195" s="2"/>
      <c r="W195" s="2"/>
      <c r="X195" s="2"/>
      <c r="Y195" s="2"/>
      <c r="Z195" s="29"/>
    </row>
    <row r="196" spans="1:26" x14ac:dyDescent="0.35">
      <c r="A196" s="28" t="b">
        <v>1</v>
      </c>
      <c r="B196" s="2" t="s">
        <v>333</v>
      </c>
      <c r="C196" s="102">
        <v>10</v>
      </c>
      <c r="D196" s="2">
        <v>26.88</v>
      </c>
      <c r="E196" s="85">
        <v>2.7199999999999998E-2</v>
      </c>
      <c r="F196" s="2">
        <v>0</v>
      </c>
      <c r="G196" s="35"/>
      <c r="H196" s="35"/>
      <c r="I196" s="2">
        <f t="shared" si="45"/>
        <v>9.7399999999999984</v>
      </c>
      <c r="J196" s="85">
        <f t="shared" si="46"/>
        <v>10.65666666666667</v>
      </c>
      <c r="K196" s="85">
        <f t="shared" si="47"/>
        <v>0.9166666666666714</v>
      </c>
      <c r="L196" s="2">
        <f t="shared" si="48"/>
        <v>0.52973154717964588</v>
      </c>
      <c r="M196" s="29"/>
      <c r="N196" s="2"/>
      <c r="O196" s="28" t="b">
        <v>1</v>
      </c>
      <c r="P196" s="2" t="s">
        <v>333</v>
      </c>
      <c r="Q196" s="2" t="s">
        <v>334</v>
      </c>
      <c r="R196" s="2">
        <v>36.619999999999997</v>
      </c>
      <c r="S196" s="85">
        <v>5.1299999999999998E-2</v>
      </c>
      <c r="T196" s="2">
        <v>0</v>
      </c>
      <c r="U196" s="2"/>
      <c r="V196" s="2"/>
      <c r="W196" s="2"/>
      <c r="X196" s="2"/>
      <c r="Y196" s="2"/>
      <c r="Z196" s="29"/>
    </row>
    <row r="197" spans="1:26" x14ac:dyDescent="0.35">
      <c r="A197" s="28" t="b">
        <v>1</v>
      </c>
      <c r="B197" s="2" t="s">
        <v>335</v>
      </c>
      <c r="C197" s="102">
        <v>10</v>
      </c>
      <c r="D197" s="2">
        <v>26.87</v>
      </c>
      <c r="E197" s="85">
        <v>2.75E-2</v>
      </c>
      <c r="F197" s="2">
        <v>0</v>
      </c>
      <c r="G197" s="35"/>
      <c r="H197" s="35"/>
      <c r="I197" s="2">
        <f t="shared" si="45"/>
        <v>10.739999999999998</v>
      </c>
      <c r="J197" s="85">
        <f t="shared" si="46"/>
        <v>10.65666666666667</v>
      </c>
      <c r="K197" s="85">
        <f t="shared" si="47"/>
        <v>-8.3333333333328596E-2</v>
      </c>
      <c r="L197" s="2">
        <f t="shared" si="48"/>
        <v>1.0594630943592918</v>
      </c>
      <c r="M197" s="29"/>
      <c r="N197" s="2"/>
      <c r="O197" s="28" t="b">
        <v>1</v>
      </c>
      <c r="P197" s="2" t="s">
        <v>335</v>
      </c>
      <c r="Q197" s="2" t="s">
        <v>336</v>
      </c>
      <c r="R197" s="2">
        <v>37.61</v>
      </c>
      <c r="S197" s="85">
        <v>2.69E-2</v>
      </c>
      <c r="T197" s="2">
        <v>0</v>
      </c>
      <c r="U197" s="2"/>
      <c r="V197" s="2"/>
      <c r="W197" s="2"/>
      <c r="X197" s="2"/>
      <c r="Y197" s="2"/>
      <c r="Z197" s="29"/>
    </row>
    <row r="198" spans="1:26" x14ac:dyDescent="0.35">
      <c r="A198" s="28" t="b">
        <v>1</v>
      </c>
      <c r="B198" s="2" t="s">
        <v>337</v>
      </c>
      <c r="C198" s="102">
        <v>10</v>
      </c>
      <c r="D198" s="2">
        <v>26.93</v>
      </c>
      <c r="E198" s="85">
        <v>2.64E-2</v>
      </c>
      <c r="F198" s="2">
        <v>0</v>
      </c>
      <c r="G198" s="35"/>
      <c r="H198" s="35"/>
      <c r="I198" s="2">
        <f t="shared" si="45"/>
        <v>9.490000000000002</v>
      </c>
      <c r="J198" s="85">
        <f t="shared" si="46"/>
        <v>10.65666666666667</v>
      </c>
      <c r="K198" s="85">
        <f t="shared" si="47"/>
        <v>1.1666666666666679</v>
      </c>
      <c r="L198" s="2">
        <f t="shared" si="48"/>
        <v>0.4454493590701693</v>
      </c>
      <c r="M198" s="29">
        <f t="shared" ref="M198" si="57">AVERAGE(L196:L198)</f>
        <v>0.67821466686970222</v>
      </c>
      <c r="N198" s="2"/>
      <c r="O198" s="28" t="b">
        <v>1</v>
      </c>
      <c r="P198" s="2" t="s">
        <v>337</v>
      </c>
      <c r="Q198" s="2" t="s">
        <v>338</v>
      </c>
      <c r="R198" s="2">
        <v>36.42</v>
      </c>
      <c r="S198" s="85">
        <v>5.8599999999999999E-2</v>
      </c>
      <c r="T198" s="2">
        <v>0</v>
      </c>
      <c r="U198" s="2"/>
      <c r="V198" s="2"/>
      <c r="W198" s="2"/>
      <c r="X198" s="2"/>
      <c r="Y198" s="2"/>
      <c r="Z198" s="29"/>
    </row>
    <row r="199" spans="1:26" x14ac:dyDescent="0.35">
      <c r="A199" s="28" t="b">
        <v>1</v>
      </c>
      <c r="B199" s="2" t="s">
        <v>351</v>
      </c>
      <c r="C199" s="102">
        <v>11</v>
      </c>
      <c r="D199" s="2">
        <v>27.62</v>
      </c>
      <c r="E199" s="85">
        <v>1.6199999999999999E-2</v>
      </c>
      <c r="F199" s="2">
        <v>0</v>
      </c>
      <c r="G199" s="35"/>
      <c r="H199" s="35"/>
      <c r="I199" s="2">
        <f t="shared" si="45"/>
        <v>8.2600000000000016</v>
      </c>
      <c r="J199" s="85">
        <f t="shared" si="46"/>
        <v>10.65666666666667</v>
      </c>
      <c r="K199" s="85">
        <f t="shared" si="47"/>
        <v>2.3966666666666683</v>
      </c>
      <c r="L199" s="2">
        <f t="shared" si="48"/>
        <v>0.18990283302944969</v>
      </c>
      <c r="M199" s="29"/>
      <c r="N199" s="2"/>
      <c r="O199" s="28" t="b">
        <v>1</v>
      </c>
      <c r="P199" s="2" t="s">
        <v>351</v>
      </c>
      <c r="Q199" s="2" t="s">
        <v>352</v>
      </c>
      <c r="R199" s="2">
        <v>35.880000000000003</v>
      </c>
      <c r="S199" s="85">
        <v>8.3099999999999993E-2</v>
      </c>
      <c r="T199" s="2">
        <v>0</v>
      </c>
      <c r="U199" s="2"/>
      <c r="V199" s="2"/>
      <c r="W199" s="2"/>
      <c r="X199" s="2"/>
      <c r="Y199" s="2"/>
      <c r="Z199" s="29"/>
    </row>
    <row r="200" spans="1:26" x14ac:dyDescent="0.35">
      <c r="A200" s="28" t="b">
        <v>1</v>
      </c>
      <c r="B200" s="2" t="s">
        <v>353</v>
      </c>
      <c r="C200" s="102">
        <v>11</v>
      </c>
      <c r="D200" s="2">
        <v>27.53</v>
      </c>
      <c r="E200" s="85">
        <v>1.7299999999999999E-2</v>
      </c>
      <c r="F200" s="2">
        <v>0</v>
      </c>
      <c r="G200" s="35"/>
      <c r="H200" s="35"/>
      <c r="I200" s="2">
        <f t="shared" si="45"/>
        <v>10.420000000000002</v>
      </c>
      <c r="J200" s="85">
        <f t="shared" si="46"/>
        <v>10.65666666666667</v>
      </c>
      <c r="K200" s="85">
        <f t="shared" si="47"/>
        <v>0.23666666666666814</v>
      </c>
      <c r="L200" s="2">
        <f t="shared" si="48"/>
        <v>0.84870397130912201</v>
      </c>
      <c r="M200" s="29"/>
      <c r="N200" s="2"/>
      <c r="O200" s="28" t="b">
        <v>1</v>
      </c>
      <c r="P200" s="2" t="s">
        <v>353</v>
      </c>
      <c r="Q200" s="2" t="s">
        <v>354</v>
      </c>
      <c r="R200" s="2">
        <v>37.950000000000003</v>
      </c>
      <c r="S200" s="85">
        <v>2.1499999999999998E-2</v>
      </c>
      <c r="T200" s="2">
        <v>0</v>
      </c>
      <c r="U200" s="2"/>
      <c r="V200" s="2"/>
      <c r="W200" s="2"/>
      <c r="X200" s="2"/>
      <c r="Y200" s="2"/>
      <c r="Z200" s="29"/>
    </row>
    <row r="201" spans="1:26" x14ac:dyDescent="0.35">
      <c r="A201" s="28" t="b">
        <v>1</v>
      </c>
      <c r="B201" s="2" t="s">
        <v>355</v>
      </c>
      <c r="C201" s="102">
        <v>11</v>
      </c>
      <c r="D201" s="2">
        <v>27.54</v>
      </c>
      <c r="E201" s="85">
        <v>1.7100000000000001E-2</v>
      </c>
      <c r="F201" s="2">
        <v>0</v>
      </c>
      <c r="G201" s="35"/>
      <c r="H201" s="35"/>
      <c r="I201" s="2">
        <f t="shared" si="45"/>
        <v>9.32</v>
      </c>
      <c r="J201" s="85">
        <f t="shared" si="46"/>
        <v>10.65666666666667</v>
      </c>
      <c r="K201" s="85">
        <f t="shared" si="47"/>
        <v>1.3366666666666696</v>
      </c>
      <c r="L201" s="2">
        <f t="shared" si="48"/>
        <v>0.39593440263985907</v>
      </c>
      <c r="M201" s="29">
        <f t="shared" ref="M201" si="58">AVERAGE(L199:L201)</f>
        <v>0.47818040232614356</v>
      </c>
      <c r="N201" s="2"/>
      <c r="O201" s="28" t="b">
        <v>1</v>
      </c>
      <c r="P201" s="2" t="s">
        <v>355</v>
      </c>
      <c r="Q201" s="2" t="s">
        <v>356</v>
      </c>
      <c r="R201" s="2">
        <v>36.86</v>
      </c>
      <c r="S201" s="85">
        <v>4.3900000000000002E-2</v>
      </c>
      <c r="T201" s="2">
        <v>0</v>
      </c>
      <c r="U201" s="2"/>
      <c r="V201" s="2"/>
      <c r="W201" s="2"/>
      <c r="X201" s="2"/>
      <c r="Y201" s="2"/>
      <c r="Z201" s="29"/>
    </row>
    <row r="202" spans="1:26" x14ac:dyDescent="0.35">
      <c r="A202" s="28" t="b">
        <v>1</v>
      </c>
      <c r="B202" s="2" t="s">
        <v>369</v>
      </c>
      <c r="C202" s="102">
        <v>12</v>
      </c>
      <c r="D202" s="2">
        <v>27.65</v>
      </c>
      <c r="E202" s="85">
        <v>1.5900000000000001E-2</v>
      </c>
      <c r="F202" s="2">
        <v>0</v>
      </c>
      <c r="G202" s="35"/>
      <c r="H202" s="35"/>
      <c r="I202" s="2">
        <f t="shared" si="45"/>
        <v>11.590000000000003</v>
      </c>
      <c r="J202" s="85">
        <f t="shared" si="46"/>
        <v>10.65666666666667</v>
      </c>
      <c r="K202" s="85">
        <f t="shared" si="47"/>
        <v>-0.93333333333333357</v>
      </c>
      <c r="L202" s="2">
        <f t="shared" si="48"/>
        <v>1.9096832078208332</v>
      </c>
      <c r="M202" s="29"/>
      <c r="N202" s="2"/>
      <c r="O202" s="28" t="b">
        <v>1</v>
      </c>
      <c r="P202" s="2" t="s">
        <v>369</v>
      </c>
      <c r="Q202" s="2" t="s">
        <v>370</v>
      </c>
      <c r="R202" s="2">
        <v>39.24</v>
      </c>
      <c r="S202" s="85">
        <v>9.1999999999999998E-3</v>
      </c>
      <c r="T202" s="2">
        <v>0</v>
      </c>
      <c r="U202" s="2"/>
      <c r="V202" s="2"/>
      <c r="W202" s="2"/>
      <c r="X202" s="2"/>
      <c r="Y202" s="2"/>
      <c r="Z202" s="29"/>
    </row>
    <row r="203" spans="1:26" x14ac:dyDescent="0.35">
      <c r="A203" s="28" t="b">
        <v>1</v>
      </c>
      <c r="B203" s="2" t="s">
        <v>371</v>
      </c>
      <c r="C203" s="103">
        <v>12</v>
      </c>
      <c r="D203" s="2">
        <v>27.54</v>
      </c>
      <c r="E203" s="85">
        <v>1.7100000000000001E-2</v>
      </c>
      <c r="F203" s="2">
        <v>0</v>
      </c>
      <c r="G203" s="35"/>
      <c r="H203" s="35"/>
      <c r="I203" s="2">
        <f t="shared" si="45"/>
        <v>12.46</v>
      </c>
      <c r="J203" s="85">
        <f t="shared" si="46"/>
        <v>10.65666666666667</v>
      </c>
      <c r="K203" s="85">
        <f t="shared" si="47"/>
        <v>-1.803333333333331</v>
      </c>
      <c r="L203" s="2">
        <f t="shared" si="48"/>
        <v>3.4902571505632856</v>
      </c>
      <c r="M203" s="29"/>
      <c r="N203" s="2"/>
      <c r="O203" s="28" t="b">
        <v>1</v>
      </c>
      <c r="P203" s="2" t="s">
        <v>371</v>
      </c>
      <c r="Q203" s="2" t="s">
        <v>372</v>
      </c>
      <c r="R203" s="2">
        <v>40</v>
      </c>
      <c r="S203" s="85">
        <v>5.6100000000000004E-3</v>
      </c>
      <c r="T203" s="2">
        <v>0</v>
      </c>
      <c r="U203" s="2" t="s">
        <v>227</v>
      </c>
      <c r="V203" s="2"/>
      <c r="W203" s="2"/>
      <c r="X203" s="2"/>
      <c r="Y203" s="2"/>
      <c r="Z203" s="29"/>
    </row>
    <row r="204" spans="1:26" x14ac:dyDescent="0.35">
      <c r="A204" s="28" t="b">
        <v>1</v>
      </c>
      <c r="B204" s="2" t="s">
        <v>373</v>
      </c>
      <c r="C204" s="102">
        <v>12</v>
      </c>
      <c r="D204" s="2">
        <v>27.7</v>
      </c>
      <c r="E204" s="85">
        <v>1.54E-2</v>
      </c>
      <c r="F204" s="2">
        <v>0</v>
      </c>
      <c r="G204" s="35"/>
      <c r="H204" s="35"/>
      <c r="I204" s="2">
        <f t="shared" si="45"/>
        <v>11.580000000000002</v>
      </c>
      <c r="J204" s="85">
        <f t="shared" si="46"/>
        <v>10.65666666666667</v>
      </c>
      <c r="K204" s="85">
        <f t="shared" si="47"/>
        <v>-0.92333333333333201</v>
      </c>
      <c r="L204" s="2">
        <f t="shared" si="48"/>
        <v>1.8964920623489929</v>
      </c>
      <c r="M204" s="29">
        <f t="shared" ref="M204" si="59">AVERAGE(L202:L204)</f>
        <v>2.4321441402443704</v>
      </c>
      <c r="N204" s="2"/>
      <c r="O204" s="28" t="b">
        <v>1</v>
      </c>
      <c r="P204" s="2" t="s">
        <v>373</v>
      </c>
      <c r="Q204" s="2" t="s">
        <v>374</v>
      </c>
      <c r="R204" s="2">
        <v>39.28</v>
      </c>
      <c r="S204" s="85">
        <v>8.9800000000000001E-3</v>
      </c>
      <c r="T204" s="2">
        <v>0</v>
      </c>
      <c r="U204" s="2"/>
      <c r="V204" s="2"/>
      <c r="W204" s="2"/>
      <c r="X204" s="2"/>
      <c r="Y204" s="2"/>
      <c r="Z204" s="29"/>
    </row>
    <row r="205" spans="1:26" x14ac:dyDescent="0.35">
      <c r="A205" s="28" t="b">
        <v>1</v>
      </c>
      <c r="B205" s="2" t="s">
        <v>387</v>
      </c>
      <c r="C205" s="102">
        <v>13</v>
      </c>
      <c r="D205" s="2">
        <v>27.53</v>
      </c>
      <c r="E205" s="85">
        <v>1.7299999999999999E-2</v>
      </c>
      <c r="F205" s="2">
        <v>0</v>
      </c>
      <c r="G205" s="35"/>
      <c r="H205" s="35"/>
      <c r="I205" s="2">
        <f t="shared" si="45"/>
        <v>9.6999999999999957</v>
      </c>
      <c r="J205" s="85">
        <f t="shared" si="46"/>
        <v>10.65666666666667</v>
      </c>
      <c r="K205" s="85">
        <f t="shared" si="47"/>
        <v>0.9566666666666741</v>
      </c>
      <c r="L205" s="2">
        <f t="shared" si="48"/>
        <v>0.51524601016464611</v>
      </c>
      <c r="M205" s="29"/>
      <c r="N205" s="2"/>
      <c r="O205" s="28" t="b">
        <v>1</v>
      </c>
      <c r="P205" s="2" t="s">
        <v>387</v>
      </c>
      <c r="Q205" s="2" t="s">
        <v>388</v>
      </c>
      <c r="R205" s="2">
        <v>37.229999999999997</v>
      </c>
      <c r="S205" s="85">
        <v>3.44E-2</v>
      </c>
      <c r="T205" s="2">
        <v>0</v>
      </c>
      <c r="U205" s="2"/>
      <c r="V205" s="2"/>
      <c r="W205" s="2"/>
      <c r="X205" s="2"/>
      <c r="Y205" s="2"/>
      <c r="Z205" s="29"/>
    </row>
    <row r="206" spans="1:26" x14ac:dyDescent="0.35">
      <c r="A206" s="28" t="b">
        <v>1</v>
      </c>
      <c r="B206" s="2" t="s">
        <v>389</v>
      </c>
      <c r="C206" s="102">
        <v>13</v>
      </c>
      <c r="D206" s="2">
        <v>27.09</v>
      </c>
      <c r="E206" s="85">
        <v>2.35E-2</v>
      </c>
      <c r="F206" s="2">
        <v>0</v>
      </c>
      <c r="G206" s="35"/>
      <c r="H206" s="35"/>
      <c r="I206" s="2">
        <f t="shared" si="45"/>
        <v>12.040000000000003</v>
      </c>
      <c r="J206" s="85">
        <f t="shared" si="46"/>
        <v>10.65666666666667</v>
      </c>
      <c r="K206" s="85">
        <f t="shared" si="47"/>
        <v>-1.3833333333333329</v>
      </c>
      <c r="L206" s="2">
        <f t="shared" si="48"/>
        <v>2.6087041395311275</v>
      </c>
      <c r="M206" s="29"/>
      <c r="N206" s="2"/>
      <c r="O206" s="28" t="b">
        <v>1</v>
      </c>
      <c r="P206" s="2" t="s">
        <v>389</v>
      </c>
      <c r="Q206" s="2" t="s">
        <v>390</v>
      </c>
      <c r="R206" s="2">
        <v>39.130000000000003</v>
      </c>
      <c r="S206" s="85">
        <v>9.9100000000000004E-3</v>
      </c>
      <c r="T206" s="2">
        <v>0</v>
      </c>
      <c r="U206" s="2"/>
      <c r="V206" s="2"/>
      <c r="W206" s="2"/>
      <c r="X206" s="2"/>
      <c r="Y206" s="2"/>
      <c r="Z206" s="29"/>
    </row>
    <row r="207" spans="1:26" x14ac:dyDescent="0.35">
      <c r="A207" s="28" t="b">
        <v>1</v>
      </c>
      <c r="B207" s="2" t="s">
        <v>391</v>
      </c>
      <c r="C207" s="102">
        <v>13</v>
      </c>
      <c r="D207" s="2">
        <v>27.61</v>
      </c>
      <c r="E207" s="85">
        <v>1.6299999999999999E-2</v>
      </c>
      <c r="F207" s="2">
        <v>0</v>
      </c>
      <c r="G207" s="35"/>
      <c r="H207" s="35"/>
      <c r="I207" s="2">
        <f t="shared" si="45"/>
        <v>10.060000000000002</v>
      </c>
      <c r="J207" s="85">
        <f t="shared" si="46"/>
        <v>10.65666666666667</v>
      </c>
      <c r="K207" s="85">
        <f t="shared" si="47"/>
        <v>0.59666666666666757</v>
      </c>
      <c r="L207" s="2">
        <f t="shared" si="48"/>
        <v>0.66128007306126935</v>
      </c>
      <c r="M207" s="29">
        <f t="shared" ref="M207" si="60">AVERAGE(L205:L207)</f>
        <v>1.261743407585681</v>
      </c>
      <c r="N207" s="2"/>
      <c r="O207" s="28" t="b">
        <v>1</v>
      </c>
      <c r="P207" s="2" t="s">
        <v>391</v>
      </c>
      <c r="Q207" s="2" t="s">
        <v>392</v>
      </c>
      <c r="R207" s="2">
        <v>37.67</v>
      </c>
      <c r="S207" s="85">
        <v>2.58E-2</v>
      </c>
      <c r="T207" s="2">
        <v>0</v>
      </c>
      <c r="U207" s="2"/>
      <c r="V207" s="2"/>
      <c r="W207" s="2"/>
      <c r="X207" s="2"/>
      <c r="Y207" s="2"/>
      <c r="Z207" s="29"/>
    </row>
    <row r="208" spans="1:26" x14ac:dyDescent="0.35">
      <c r="A208" s="28" t="b">
        <v>1</v>
      </c>
      <c r="B208" s="2" t="s">
        <v>408</v>
      </c>
      <c r="C208" s="102">
        <v>14</v>
      </c>
      <c r="D208" s="2">
        <v>29.94</v>
      </c>
      <c r="E208" s="85">
        <v>3.14E-3</v>
      </c>
      <c r="F208" s="2">
        <v>0</v>
      </c>
      <c r="G208" s="35"/>
      <c r="H208" s="35"/>
      <c r="I208" s="2">
        <f t="shared" si="45"/>
        <v>10.059999999999999</v>
      </c>
      <c r="J208" s="85">
        <f t="shared" si="46"/>
        <v>10.65666666666667</v>
      </c>
      <c r="K208" s="85">
        <f t="shared" si="47"/>
        <v>0.59666666666667112</v>
      </c>
      <c r="L208" s="2">
        <f t="shared" si="48"/>
        <v>0.66128007306126768</v>
      </c>
      <c r="M208" s="29"/>
      <c r="N208" s="2"/>
      <c r="O208" s="28" t="b">
        <v>1</v>
      </c>
      <c r="P208" s="2" t="s">
        <v>408</v>
      </c>
      <c r="Q208" s="2" t="s">
        <v>409</v>
      </c>
      <c r="R208" s="2">
        <v>40</v>
      </c>
      <c r="S208" s="85">
        <v>5.6100000000000004E-3</v>
      </c>
      <c r="T208" s="2">
        <v>0</v>
      </c>
      <c r="U208" s="2" t="s">
        <v>227</v>
      </c>
      <c r="V208" s="2"/>
      <c r="W208" s="2"/>
      <c r="X208" s="2"/>
      <c r="Y208" s="2"/>
      <c r="Z208" s="29"/>
    </row>
    <row r="209" spans="1:26" x14ac:dyDescent="0.35">
      <c r="A209" s="28" t="b">
        <v>1</v>
      </c>
      <c r="B209" s="2" t="s">
        <v>410</v>
      </c>
      <c r="C209" s="103">
        <v>14</v>
      </c>
      <c r="D209" s="2">
        <v>30.48</v>
      </c>
      <c r="E209" s="85">
        <v>2.16E-3</v>
      </c>
      <c r="F209" s="2">
        <v>0</v>
      </c>
      <c r="G209" s="35"/>
      <c r="H209" s="35"/>
      <c r="I209" s="2">
        <f t="shared" si="45"/>
        <v>9.52</v>
      </c>
      <c r="J209" s="85">
        <f t="shared" si="46"/>
        <v>10.65666666666667</v>
      </c>
      <c r="K209" s="85">
        <f t="shared" si="47"/>
        <v>1.1366666666666703</v>
      </c>
      <c r="L209" s="2">
        <f t="shared" si="48"/>
        <v>0.45480919699913958</v>
      </c>
      <c r="M209" s="29"/>
      <c r="N209" s="2"/>
      <c r="O209" s="28" t="b">
        <v>1</v>
      </c>
      <c r="P209" s="2" t="s">
        <v>410</v>
      </c>
      <c r="Q209" s="2" t="s">
        <v>411</v>
      </c>
      <c r="R209" s="2">
        <v>40</v>
      </c>
      <c r="S209" s="85">
        <v>5.6100000000000004E-3</v>
      </c>
      <c r="T209" s="2">
        <v>0</v>
      </c>
      <c r="U209" s="2" t="s">
        <v>227</v>
      </c>
      <c r="V209" s="2"/>
      <c r="W209" s="2"/>
      <c r="X209" s="2"/>
      <c r="Y209" s="2"/>
      <c r="Z209" s="29"/>
    </row>
    <row r="210" spans="1:26" x14ac:dyDescent="0.35">
      <c r="A210" s="28" t="b">
        <v>1</v>
      </c>
      <c r="B210" s="2" t="s">
        <v>412</v>
      </c>
      <c r="C210" s="102">
        <v>14</v>
      </c>
      <c r="D210" s="2">
        <v>30.14</v>
      </c>
      <c r="E210" s="85">
        <v>2.7299999999999998E-3</v>
      </c>
      <c r="F210" s="2">
        <v>0</v>
      </c>
      <c r="G210" s="35"/>
      <c r="H210" s="35"/>
      <c r="I210" s="2">
        <f t="shared" si="45"/>
        <v>9.86</v>
      </c>
      <c r="J210" s="85">
        <f t="shared" si="46"/>
        <v>10.65666666666667</v>
      </c>
      <c r="K210" s="85">
        <f t="shared" si="47"/>
        <v>0.79666666666667041</v>
      </c>
      <c r="L210" s="2">
        <f t="shared" si="48"/>
        <v>0.57567774009998895</v>
      </c>
      <c r="M210" s="29">
        <f t="shared" ref="M210" si="61">AVERAGE(L208:L210)</f>
        <v>0.56392233672013203</v>
      </c>
      <c r="N210" s="2"/>
      <c r="O210" s="28" t="b">
        <v>1</v>
      </c>
      <c r="P210" s="2" t="s">
        <v>412</v>
      </c>
      <c r="Q210" s="2" t="s">
        <v>413</v>
      </c>
      <c r="R210" s="2">
        <v>40</v>
      </c>
      <c r="S210" s="85">
        <v>5.6100000000000004E-3</v>
      </c>
      <c r="T210" s="2">
        <v>0</v>
      </c>
      <c r="U210" s="2" t="s">
        <v>227</v>
      </c>
      <c r="V210" s="2"/>
      <c r="W210" s="2"/>
      <c r="X210" s="2"/>
      <c r="Y210" s="2"/>
      <c r="Z210" s="29"/>
    </row>
    <row r="211" spans="1:26" x14ac:dyDescent="0.35">
      <c r="A211" s="28" t="b">
        <v>1</v>
      </c>
      <c r="B211" s="2" t="s">
        <v>429</v>
      </c>
      <c r="C211" s="102">
        <v>15</v>
      </c>
      <c r="D211" s="2">
        <v>25.25</v>
      </c>
      <c r="E211" s="85">
        <v>8.6400000000000005E-2</v>
      </c>
      <c r="F211" s="2">
        <v>0</v>
      </c>
      <c r="G211" s="35"/>
      <c r="H211" s="35"/>
      <c r="I211" s="2">
        <f t="shared" si="45"/>
        <v>11.799999999999997</v>
      </c>
      <c r="J211" s="85">
        <f t="shared" si="46"/>
        <v>10.65666666666667</v>
      </c>
      <c r="K211" s="85">
        <f t="shared" si="47"/>
        <v>-1.1433333333333273</v>
      </c>
      <c r="L211" s="2">
        <f t="shared" si="48"/>
        <v>2.2089080014886937</v>
      </c>
      <c r="M211" s="29"/>
      <c r="N211" s="2"/>
      <c r="O211" s="28" t="b">
        <v>1</v>
      </c>
      <c r="P211" s="2" t="s">
        <v>429</v>
      </c>
      <c r="Q211" s="2" t="s">
        <v>430</v>
      </c>
      <c r="R211" s="2">
        <v>37.049999999999997</v>
      </c>
      <c r="S211" s="85">
        <v>3.8699999999999998E-2</v>
      </c>
      <c r="T211" s="2">
        <v>0</v>
      </c>
      <c r="U211" s="2"/>
      <c r="V211" s="2"/>
      <c r="W211" s="2"/>
      <c r="X211" s="2"/>
      <c r="Y211" s="2"/>
      <c r="Z211" s="29"/>
    </row>
    <row r="212" spans="1:26" x14ac:dyDescent="0.35">
      <c r="A212" s="28" t="b">
        <v>1</v>
      </c>
      <c r="B212" s="2" t="s">
        <v>431</v>
      </c>
      <c r="C212" s="102">
        <v>15</v>
      </c>
      <c r="D212" s="2">
        <v>24.99</v>
      </c>
      <c r="E212" s="85">
        <v>0.104</v>
      </c>
      <c r="F212" s="2">
        <v>0</v>
      </c>
      <c r="G212" s="35" t="s">
        <v>233</v>
      </c>
      <c r="H212" s="35"/>
      <c r="I212" s="2">
        <f t="shared" si="45"/>
        <v>10.989999999999998</v>
      </c>
      <c r="J212" s="85">
        <f t="shared" si="46"/>
        <v>10.65666666666667</v>
      </c>
      <c r="K212" s="85">
        <f t="shared" si="47"/>
        <v>-0.3333333333333286</v>
      </c>
      <c r="L212" s="2">
        <f t="shared" si="48"/>
        <v>1.259921049894869</v>
      </c>
      <c r="M212" s="29"/>
      <c r="N212" s="2"/>
      <c r="O212" s="28" t="b">
        <v>1</v>
      </c>
      <c r="P212" s="2" t="s">
        <v>431</v>
      </c>
      <c r="Q212" s="2" t="s">
        <v>432</v>
      </c>
      <c r="R212" s="2">
        <v>35.979999999999997</v>
      </c>
      <c r="S212" s="85">
        <v>7.8299999999999995E-2</v>
      </c>
      <c r="T212" s="2">
        <v>0</v>
      </c>
      <c r="U212" s="2"/>
      <c r="V212" s="2"/>
      <c r="W212" s="2"/>
      <c r="X212" s="2"/>
      <c r="Y212" s="2"/>
      <c r="Z212" s="29"/>
    </row>
    <row r="213" spans="1:26" x14ac:dyDescent="0.35">
      <c r="A213" s="28" t="b">
        <v>1</v>
      </c>
      <c r="B213" s="2" t="s">
        <v>433</v>
      </c>
      <c r="C213" s="102">
        <v>15</v>
      </c>
      <c r="D213" s="2">
        <v>25.26</v>
      </c>
      <c r="E213" s="85">
        <v>8.5400000000000004E-2</v>
      </c>
      <c r="F213" s="2">
        <v>0</v>
      </c>
      <c r="G213" s="35"/>
      <c r="H213" s="35"/>
      <c r="I213" s="2">
        <f t="shared" si="45"/>
        <v>11.23</v>
      </c>
      <c r="J213" s="85">
        <f t="shared" si="46"/>
        <v>10.65666666666667</v>
      </c>
      <c r="K213" s="85">
        <f t="shared" si="47"/>
        <v>-0.57333333333333059</v>
      </c>
      <c r="L213" s="2">
        <f t="shared" si="48"/>
        <v>1.4879575139064316</v>
      </c>
      <c r="M213" s="29">
        <f t="shared" ref="M213" si="62">AVERAGE(L211:L213)</f>
        <v>1.6522621884299982</v>
      </c>
      <c r="N213" s="2"/>
      <c r="O213" s="28" t="b">
        <v>1</v>
      </c>
      <c r="P213" s="2" t="s">
        <v>433</v>
      </c>
      <c r="Q213" s="2" t="s">
        <v>434</v>
      </c>
      <c r="R213" s="2">
        <v>36.49</v>
      </c>
      <c r="S213" s="85">
        <v>5.5800000000000002E-2</v>
      </c>
      <c r="T213" s="2">
        <v>0</v>
      </c>
      <c r="U213" s="2"/>
      <c r="V213" s="2"/>
      <c r="W213" s="2"/>
      <c r="X213" s="2"/>
      <c r="Y213" s="2"/>
      <c r="Z213" s="29"/>
    </row>
    <row r="214" spans="1:26" x14ac:dyDescent="0.35">
      <c r="A214" s="28" t="b">
        <v>1</v>
      </c>
      <c r="B214" s="2" t="s">
        <v>450</v>
      </c>
      <c r="C214" s="102">
        <v>16</v>
      </c>
      <c r="D214" s="2">
        <v>27.09</v>
      </c>
      <c r="E214" s="85">
        <v>2.3599999999999999E-2</v>
      </c>
      <c r="F214" s="2">
        <v>0</v>
      </c>
      <c r="G214" s="35"/>
      <c r="H214" s="35"/>
      <c r="I214" s="2">
        <f t="shared" si="45"/>
        <v>10.050000000000001</v>
      </c>
      <c r="J214" s="85">
        <f t="shared" si="46"/>
        <v>10.65666666666667</v>
      </c>
      <c r="K214" s="85">
        <f t="shared" si="47"/>
        <v>0.60666666666666913</v>
      </c>
      <c r="L214" s="2">
        <f t="shared" si="48"/>
        <v>0.65671227793920062</v>
      </c>
      <c r="M214" s="29"/>
      <c r="N214" s="2"/>
      <c r="O214" s="28" t="b">
        <v>1</v>
      </c>
      <c r="P214" s="2" t="s">
        <v>450</v>
      </c>
      <c r="Q214" s="2" t="s">
        <v>451</v>
      </c>
      <c r="R214" s="2">
        <v>37.14</v>
      </c>
      <c r="S214" s="85">
        <v>3.6499999999999998E-2</v>
      </c>
      <c r="T214" s="2">
        <v>0</v>
      </c>
      <c r="U214" s="2"/>
      <c r="V214" s="2"/>
      <c r="W214" s="2"/>
      <c r="X214" s="2"/>
      <c r="Y214" s="2"/>
      <c r="Z214" s="29"/>
    </row>
    <row r="215" spans="1:26" x14ac:dyDescent="0.35">
      <c r="A215" s="28" t="b">
        <v>1</v>
      </c>
      <c r="B215" s="2" t="s">
        <v>452</v>
      </c>
      <c r="C215" s="103">
        <v>16</v>
      </c>
      <c r="D215" s="2">
        <v>26.94</v>
      </c>
      <c r="E215" s="85">
        <v>2.6200000000000001E-2</v>
      </c>
      <c r="F215" s="2">
        <v>0</v>
      </c>
      <c r="G215" s="35"/>
      <c r="H215" s="35"/>
      <c r="I215" s="2">
        <f t="shared" si="45"/>
        <v>10.900000000000002</v>
      </c>
      <c r="J215" s="85">
        <f t="shared" si="46"/>
        <v>10.65666666666667</v>
      </c>
      <c r="K215" s="85">
        <f t="shared" si="47"/>
        <v>-0.24333333333333229</v>
      </c>
      <c r="L215" s="2">
        <f t="shared" si="48"/>
        <v>1.1837244885898344</v>
      </c>
      <c r="M215" s="29"/>
      <c r="N215" s="2"/>
      <c r="O215" s="28" t="b">
        <v>1</v>
      </c>
      <c r="P215" s="2" t="s">
        <v>452</v>
      </c>
      <c r="Q215" s="2" t="s">
        <v>453</v>
      </c>
      <c r="R215" s="2">
        <v>37.840000000000003</v>
      </c>
      <c r="S215" s="85">
        <v>2.3099999999999999E-2</v>
      </c>
      <c r="T215" s="2">
        <v>0</v>
      </c>
      <c r="U215" s="2"/>
      <c r="V215" s="2"/>
      <c r="W215" s="2"/>
      <c r="X215" s="2"/>
      <c r="Y215" s="2"/>
      <c r="Z215" s="29"/>
    </row>
    <row r="216" spans="1:26" x14ac:dyDescent="0.35">
      <c r="A216" s="28" t="b">
        <v>1</v>
      </c>
      <c r="B216" s="2" t="s">
        <v>454</v>
      </c>
      <c r="C216" s="102">
        <v>16</v>
      </c>
      <c r="D216" s="2">
        <v>27.04</v>
      </c>
      <c r="E216" s="85">
        <v>2.4299999999999999E-2</v>
      </c>
      <c r="F216" s="2">
        <v>0</v>
      </c>
      <c r="G216" s="35"/>
      <c r="H216" s="35"/>
      <c r="I216" s="2">
        <f t="shared" si="45"/>
        <v>10.210000000000001</v>
      </c>
      <c r="J216" s="85">
        <f t="shared" si="46"/>
        <v>10.65666666666667</v>
      </c>
      <c r="K216" s="85">
        <f t="shared" si="47"/>
        <v>0.44666666666666899</v>
      </c>
      <c r="L216" s="2">
        <f t="shared" si="48"/>
        <v>0.73373618155557774</v>
      </c>
      <c r="M216" s="29">
        <f t="shared" ref="M216" si="63">AVERAGE(L214:L216)</f>
        <v>0.8580576493615375</v>
      </c>
      <c r="N216" s="2"/>
      <c r="O216" s="28" t="b">
        <v>1</v>
      </c>
      <c r="P216" s="2" t="s">
        <v>454</v>
      </c>
      <c r="Q216" s="2" t="s">
        <v>455</v>
      </c>
      <c r="R216" s="2">
        <v>37.25</v>
      </c>
      <c r="S216" s="85">
        <v>3.4000000000000002E-2</v>
      </c>
      <c r="T216" s="2">
        <v>0</v>
      </c>
      <c r="U216" s="2"/>
      <c r="V216" s="2"/>
      <c r="W216" s="2"/>
      <c r="X216" s="2"/>
      <c r="Y216" s="2"/>
      <c r="Z216" s="29"/>
    </row>
    <row r="217" spans="1:26" x14ac:dyDescent="0.35">
      <c r="A217" s="28" t="b">
        <v>1</v>
      </c>
      <c r="B217" s="2" t="s">
        <v>465</v>
      </c>
      <c r="C217" s="102">
        <v>17</v>
      </c>
      <c r="D217" s="2">
        <v>27.51</v>
      </c>
      <c r="E217" s="85">
        <v>1.7600000000000001E-2</v>
      </c>
      <c r="F217" s="2">
        <v>0</v>
      </c>
      <c r="G217" s="35"/>
      <c r="H217" s="35"/>
      <c r="I217" s="2">
        <f t="shared" si="45"/>
        <v>8.5599999999999987</v>
      </c>
      <c r="J217" s="85">
        <f t="shared" si="46"/>
        <v>10.65666666666667</v>
      </c>
      <c r="K217" s="85">
        <f t="shared" si="47"/>
        <v>2.0966666666666711</v>
      </c>
      <c r="L217" s="2">
        <f t="shared" si="48"/>
        <v>0.23379781196257896</v>
      </c>
      <c r="M217" s="29"/>
      <c r="N217" s="2"/>
      <c r="O217" s="28" t="b">
        <v>1</v>
      </c>
      <c r="P217" s="2" t="s">
        <v>465</v>
      </c>
      <c r="Q217" s="2" t="s">
        <v>466</v>
      </c>
      <c r="R217" s="2">
        <v>36.07</v>
      </c>
      <c r="S217" s="85">
        <v>7.3599999999999999E-2</v>
      </c>
      <c r="T217" s="2">
        <v>0</v>
      </c>
      <c r="U217" s="2"/>
      <c r="V217" s="2"/>
      <c r="W217" s="2"/>
      <c r="X217" s="2"/>
      <c r="Y217" s="2"/>
      <c r="Z217" s="29"/>
    </row>
    <row r="218" spans="1:26" x14ac:dyDescent="0.35">
      <c r="A218" s="28" t="b">
        <v>1</v>
      </c>
      <c r="B218" s="2" t="s">
        <v>467</v>
      </c>
      <c r="C218" s="102">
        <v>17</v>
      </c>
      <c r="D218" s="2">
        <v>27.33</v>
      </c>
      <c r="E218" s="85">
        <v>1.9900000000000001E-2</v>
      </c>
      <c r="F218" s="2">
        <v>0</v>
      </c>
      <c r="G218" s="35"/>
      <c r="H218" s="35"/>
      <c r="I218" s="2">
        <f t="shared" si="45"/>
        <v>9.5900000000000034</v>
      </c>
      <c r="J218" s="85">
        <f t="shared" si="46"/>
        <v>10.65666666666667</v>
      </c>
      <c r="K218" s="85">
        <f t="shared" si="47"/>
        <v>1.0666666666666664</v>
      </c>
      <c r="L218" s="2">
        <f t="shared" si="48"/>
        <v>0.47742080195520836</v>
      </c>
      <c r="M218" s="29"/>
      <c r="N218" s="2"/>
      <c r="O218" s="28" t="b">
        <v>1</v>
      </c>
      <c r="P218" s="2" t="s">
        <v>467</v>
      </c>
      <c r="Q218" s="2" t="s">
        <v>468</v>
      </c>
      <c r="R218" s="2">
        <v>36.92</v>
      </c>
      <c r="S218" s="85">
        <v>4.2200000000000001E-2</v>
      </c>
      <c r="T218" s="2">
        <v>0</v>
      </c>
      <c r="U218" s="2"/>
      <c r="V218" s="2"/>
      <c r="W218" s="2"/>
      <c r="X218" s="2"/>
      <c r="Y218" s="2"/>
      <c r="Z218" s="29"/>
    </row>
    <row r="219" spans="1:26" x14ac:dyDescent="0.35">
      <c r="A219" s="28" t="b">
        <v>1</v>
      </c>
      <c r="B219" s="2" t="s">
        <v>469</v>
      </c>
      <c r="C219" s="102">
        <v>17</v>
      </c>
      <c r="D219" s="2">
        <v>27.64</v>
      </c>
      <c r="E219" s="85">
        <v>1.5900000000000001E-2</v>
      </c>
      <c r="F219" s="2">
        <v>0</v>
      </c>
      <c r="G219" s="35"/>
      <c r="H219" s="35"/>
      <c r="I219" s="2">
        <f t="shared" si="45"/>
        <v>8.8800000000000026</v>
      </c>
      <c r="J219" s="85">
        <f t="shared" si="46"/>
        <v>10.65666666666667</v>
      </c>
      <c r="K219" s="85">
        <f t="shared" si="47"/>
        <v>1.7766666666666673</v>
      </c>
      <c r="L219" s="2">
        <f t="shared" si="48"/>
        <v>0.2918569509392428</v>
      </c>
      <c r="M219" s="29">
        <f t="shared" ref="M219" si="64">AVERAGE(L217:L219)</f>
        <v>0.33435852161900997</v>
      </c>
      <c r="N219" s="2"/>
      <c r="O219" s="28" t="b">
        <v>1</v>
      </c>
      <c r="P219" s="2" t="s">
        <v>469</v>
      </c>
      <c r="Q219" s="2" t="s">
        <v>470</v>
      </c>
      <c r="R219" s="2">
        <v>36.520000000000003</v>
      </c>
      <c r="S219" s="85">
        <v>5.4800000000000001E-2</v>
      </c>
      <c r="T219" s="2">
        <v>0</v>
      </c>
      <c r="U219" s="2"/>
      <c r="V219" s="2"/>
      <c r="W219" s="2"/>
      <c r="X219" s="2"/>
      <c r="Y219" s="2"/>
      <c r="Z219" s="29"/>
    </row>
    <row r="220" spans="1:26" x14ac:dyDescent="0.35">
      <c r="A220" s="28" t="b">
        <v>1</v>
      </c>
      <c r="B220" s="2" t="s">
        <v>480</v>
      </c>
      <c r="C220" s="102">
        <v>18</v>
      </c>
      <c r="D220" s="2">
        <v>27.33</v>
      </c>
      <c r="E220" s="85">
        <v>1.9900000000000001E-2</v>
      </c>
      <c r="F220" s="2">
        <v>0</v>
      </c>
      <c r="G220" s="35"/>
      <c r="H220" s="35"/>
      <c r="I220" s="2">
        <f t="shared" si="45"/>
        <v>9.9699999999999989</v>
      </c>
      <c r="J220" s="85">
        <f t="shared" si="46"/>
        <v>10.65666666666667</v>
      </c>
      <c r="K220" s="85">
        <f t="shared" si="47"/>
        <v>0.68666666666667098</v>
      </c>
      <c r="L220" s="2">
        <f t="shared" si="48"/>
        <v>0.62128767224296477</v>
      </c>
      <c r="M220" s="29"/>
      <c r="N220" s="2"/>
      <c r="O220" s="28" t="b">
        <v>1</v>
      </c>
      <c r="P220" s="2" t="s">
        <v>480</v>
      </c>
      <c r="Q220" s="2" t="s">
        <v>481</v>
      </c>
      <c r="R220" s="2">
        <v>37.299999999999997</v>
      </c>
      <c r="S220" s="85">
        <v>3.2899999999999999E-2</v>
      </c>
      <c r="T220" s="2">
        <v>0</v>
      </c>
      <c r="U220" s="2"/>
      <c r="V220" s="2"/>
      <c r="W220" s="2"/>
      <c r="X220" s="2"/>
      <c r="Y220" s="2"/>
      <c r="Z220" s="29"/>
    </row>
    <row r="221" spans="1:26" x14ac:dyDescent="0.35">
      <c r="A221" s="28" t="b">
        <v>1</v>
      </c>
      <c r="B221" s="2" t="s">
        <v>482</v>
      </c>
      <c r="C221" s="103">
        <v>18</v>
      </c>
      <c r="D221" s="2">
        <v>27.33</v>
      </c>
      <c r="E221" s="85">
        <v>1.9900000000000001E-2</v>
      </c>
      <c r="F221" s="2">
        <v>0</v>
      </c>
      <c r="G221" s="35"/>
      <c r="H221" s="35"/>
      <c r="I221" s="2">
        <f t="shared" si="45"/>
        <v>11.530000000000001</v>
      </c>
      <c r="J221" s="85">
        <f t="shared" si="46"/>
        <v>10.65666666666667</v>
      </c>
      <c r="K221" s="85">
        <f t="shared" si="47"/>
        <v>-0.8733333333333313</v>
      </c>
      <c r="L221" s="2">
        <f t="shared" si="48"/>
        <v>1.8318905805404946</v>
      </c>
      <c r="M221" s="29"/>
      <c r="N221" s="2"/>
      <c r="O221" s="28" t="b">
        <v>1</v>
      </c>
      <c r="P221" s="2" t="s">
        <v>482</v>
      </c>
      <c r="Q221" s="2" t="s">
        <v>483</v>
      </c>
      <c r="R221" s="2">
        <v>38.86</v>
      </c>
      <c r="S221" s="85">
        <v>1.1900000000000001E-2</v>
      </c>
      <c r="T221" s="2">
        <v>0</v>
      </c>
      <c r="U221" s="2"/>
      <c r="V221" s="2"/>
      <c r="W221" s="2"/>
      <c r="X221" s="2"/>
      <c r="Y221" s="2"/>
      <c r="Z221" s="29"/>
    </row>
    <row r="222" spans="1:26" x14ac:dyDescent="0.35">
      <c r="A222" s="28" t="b">
        <v>1</v>
      </c>
      <c r="B222" s="2" t="s">
        <v>484</v>
      </c>
      <c r="C222" s="102">
        <v>18</v>
      </c>
      <c r="D222" s="2">
        <v>27.68</v>
      </c>
      <c r="E222" s="85">
        <v>1.55E-2</v>
      </c>
      <c r="F222" s="2">
        <v>0</v>
      </c>
      <c r="G222" s="35"/>
      <c r="H222" s="35"/>
      <c r="I222" s="2">
        <f t="shared" si="45"/>
        <v>9.759999999999998</v>
      </c>
      <c r="J222" s="85">
        <f t="shared" si="46"/>
        <v>10.65666666666667</v>
      </c>
      <c r="K222" s="85">
        <f t="shared" si="47"/>
        <v>0.89666666666667183</v>
      </c>
      <c r="L222" s="2">
        <f t="shared" si="48"/>
        <v>0.53712632400664095</v>
      </c>
      <c r="M222" s="29">
        <f t="shared" ref="M222" si="65">AVERAGE(L220:L222)</f>
        <v>0.99676819226336677</v>
      </c>
      <c r="N222" s="2"/>
      <c r="O222" s="28" t="b">
        <v>1</v>
      </c>
      <c r="P222" s="2" t="s">
        <v>484</v>
      </c>
      <c r="Q222" s="2" t="s">
        <v>485</v>
      </c>
      <c r="R222" s="2">
        <v>37.44</v>
      </c>
      <c r="S222" s="85">
        <v>2.9899999999999999E-2</v>
      </c>
      <c r="T222" s="2">
        <v>0</v>
      </c>
      <c r="U222" s="2"/>
      <c r="V222" s="2"/>
      <c r="W222" s="2"/>
      <c r="X222" s="2"/>
      <c r="Y222" s="2"/>
      <c r="Z222" s="29"/>
    </row>
    <row r="223" spans="1:26" x14ac:dyDescent="0.35">
      <c r="A223" s="28" t="b">
        <v>1</v>
      </c>
      <c r="B223" s="2" t="s">
        <v>495</v>
      </c>
      <c r="C223" s="102">
        <v>19</v>
      </c>
      <c r="D223" s="2">
        <v>26.84</v>
      </c>
      <c r="E223" s="85">
        <v>2.81E-2</v>
      </c>
      <c r="F223" s="2">
        <v>0</v>
      </c>
      <c r="G223" s="35"/>
      <c r="H223" s="35"/>
      <c r="I223" s="2">
        <f t="shared" si="45"/>
        <v>9.8000000000000007</v>
      </c>
      <c r="J223" s="85">
        <f t="shared" si="46"/>
        <v>10.65666666666667</v>
      </c>
      <c r="K223" s="85">
        <f t="shared" si="47"/>
        <v>0.85666666666666913</v>
      </c>
      <c r="L223" s="2">
        <f t="shared" si="48"/>
        <v>0.55222700037217487</v>
      </c>
      <c r="M223" s="29"/>
      <c r="N223" s="2"/>
      <c r="O223" s="28" t="b">
        <v>1</v>
      </c>
      <c r="P223" s="2" t="s">
        <v>495</v>
      </c>
      <c r="Q223" s="2" t="s">
        <v>496</v>
      </c>
      <c r="R223" s="2">
        <v>36.64</v>
      </c>
      <c r="S223" s="85">
        <v>5.0700000000000002E-2</v>
      </c>
      <c r="T223" s="2">
        <v>0</v>
      </c>
      <c r="U223" s="2"/>
      <c r="V223" s="2"/>
      <c r="W223" s="2"/>
      <c r="X223" s="2"/>
      <c r="Y223" s="2"/>
      <c r="Z223" s="29"/>
    </row>
    <row r="224" spans="1:26" x14ac:dyDescent="0.35">
      <c r="A224" s="28" t="b">
        <v>1</v>
      </c>
      <c r="B224" s="2" t="s">
        <v>497</v>
      </c>
      <c r="C224" s="102">
        <v>19</v>
      </c>
      <c r="D224" s="2">
        <v>26.92</v>
      </c>
      <c r="E224" s="85">
        <v>2.6499999999999999E-2</v>
      </c>
      <c r="F224" s="2">
        <v>0</v>
      </c>
      <c r="G224" s="35"/>
      <c r="H224" s="35"/>
      <c r="I224" s="2">
        <f t="shared" si="45"/>
        <v>9.7199999999999989</v>
      </c>
      <c r="J224" s="85">
        <f t="shared" si="46"/>
        <v>10.65666666666667</v>
      </c>
      <c r="K224" s="85">
        <f t="shared" si="47"/>
        <v>0.93666666666667098</v>
      </c>
      <c r="L224" s="2">
        <f t="shared" si="48"/>
        <v>0.52243857643043379</v>
      </c>
      <c r="M224" s="29"/>
      <c r="N224" s="2"/>
      <c r="O224" s="28" t="b">
        <v>1</v>
      </c>
      <c r="P224" s="2" t="s">
        <v>497</v>
      </c>
      <c r="Q224" s="2" t="s">
        <v>498</v>
      </c>
      <c r="R224" s="2">
        <v>36.64</v>
      </c>
      <c r="S224" s="85">
        <v>5.0599999999999999E-2</v>
      </c>
      <c r="T224" s="2">
        <v>0</v>
      </c>
      <c r="U224" s="2"/>
      <c r="V224" s="2"/>
      <c r="W224" s="2"/>
      <c r="X224" s="2"/>
      <c r="Y224" s="2"/>
      <c r="Z224" s="29"/>
    </row>
    <row r="225" spans="1:26" x14ac:dyDescent="0.35">
      <c r="A225" s="28" t="b">
        <v>1</v>
      </c>
      <c r="B225" s="2" t="s">
        <v>499</v>
      </c>
      <c r="C225" s="102">
        <v>19</v>
      </c>
      <c r="D225" s="2">
        <v>26.88</v>
      </c>
      <c r="E225" s="85">
        <v>2.7199999999999998E-2</v>
      </c>
      <c r="F225" s="2">
        <v>0</v>
      </c>
      <c r="G225" s="35"/>
      <c r="H225" s="35"/>
      <c r="I225" s="2">
        <f t="shared" si="45"/>
        <v>8.98</v>
      </c>
      <c r="J225" s="85">
        <f t="shared" si="46"/>
        <v>10.65666666666667</v>
      </c>
      <c r="K225" s="85">
        <f t="shared" si="47"/>
        <v>1.6766666666666694</v>
      </c>
      <c r="L225" s="2">
        <f t="shared" si="48"/>
        <v>0.31280453487343685</v>
      </c>
      <c r="M225" s="29">
        <f t="shared" ref="M225" si="66">AVERAGE(L223:L225)</f>
        <v>0.46249003722534859</v>
      </c>
      <c r="N225" s="2"/>
      <c r="O225" s="28" t="b">
        <v>1</v>
      </c>
      <c r="P225" s="2" t="s">
        <v>499</v>
      </c>
      <c r="Q225" s="2" t="s">
        <v>500</v>
      </c>
      <c r="R225" s="2">
        <v>35.86</v>
      </c>
      <c r="S225" s="85">
        <v>8.43E-2</v>
      </c>
      <c r="T225" s="2">
        <v>0</v>
      </c>
      <c r="U225" s="2"/>
      <c r="V225" s="2"/>
      <c r="W225" s="2"/>
      <c r="X225" s="2"/>
      <c r="Y225" s="2"/>
      <c r="Z225" s="29"/>
    </row>
    <row r="226" spans="1:26" x14ac:dyDescent="0.35">
      <c r="A226" s="28" t="b">
        <v>1</v>
      </c>
      <c r="B226" s="2" t="s">
        <v>510</v>
      </c>
      <c r="C226" s="102">
        <v>20</v>
      </c>
      <c r="D226" s="2">
        <v>26.29</v>
      </c>
      <c r="E226" s="85">
        <v>4.1399999999999999E-2</v>
      </c>
      <c r="F226" s="2">
        <v>0</v>
      </c>
      <c r="G226" s="35"/>
      <c r="H226" s="35"/>
      <c r="I226" s="2">
        <f t="shared" si="45"/>
        <v>8.9699999999999989</v>
      </c>
      <c r="J226" s="85">
        <f t="shared" si="46"/>
        <v>10.65666666666667</v>
      </c>
      <c r="K226" s="85">
        <f t="shared" si="47"/>
        <v>1.686666666666671</v>
      </c>
      <c r="L226" s="2">
        <f t="shared" si="48"/>
        <v>0.31064383612148239</v>
      </c>
      <c r="M226" s="29"/>
      <c r="N226" s="2"/>
      <c r="O226" s="28" t="b">
        <v>1</v>
      </c>
      <c r="P226" s="2" t="s">
        <v>510</v>
      </c>
      <c r="Q226" s="2" t="s">
        <v>511</v>
      </c>
      <c r="R226" s="2">
        <v>35.26</v>
      </c>
      <c r="S226" s="85">
        <v>0.125</v>
      </c>
      <c r="T226" s="2">
        <v>0</v>
      </c>
      <c r="U226" s="2" t="s">
        <v>233</v>
      </c>
      <c r="V226" s="2"/>
      <c r="W226" s="2"/>
      <c r="X226" s="2"/>
      <c r="Y226" s="2"/>
      <c r="Z226" s="29"/>
    </row>
    <row r="227" spans="1:26" x14ac:dyDescent="0.35">
      <c r="A227" s="28" t="b">
        <v>1</v>
      </c>
      <c r="B227" s="2" t="s">
        <v>512</v>
      </c>
      <c r="C227" s="103">
        <v>20</v>
      </c>
      <c r="D227" s="2">
        <v>26.44</v>
      </c>
      <c r="E227" s="85">
        <v>3.7400000000000003E-2</v>
      </c>
      <c r="F227" s="2">
        <v>0</v>
      </c>
      <c r="G227" s="35"/>
      <c r="H227" s="35"/>
      <c r="I227" s="2">
        <f t="shared" si="45"/>
        <v>9.129999999999999</v>
      </c>
      <c r="J227" s="85">
        <f t="shared" si="46"/>
        <v>10.65666666666667</v>
      </c>
      <c r="K227" s="85">
        <f t="shared" si="47"/>
        <v>1.5266666666666708</v>
      </c>
      <c r="L227" s="2">
        <f t="shared" si="48"/>
        <v>0.34707836261994685</v>
      </c>
      <c r="M227" s="29"/>
      <c r="N227" s="2"/>
      <c r="O227" s="28" t="b">
        <v>1</v>
      </c>
      <c r="P227" s="2" t="s">
        <v>512</v>
      </c>
      <c r="Q227" s="2" t="s">
        <v>513</v>
      </c>
      <c r="R227" s="2">
        <v>35.57</v>
      </c>
      <c r="S227" s="85">
        <v>0.10199999999999999</v>
      </c>
      <c r="T227" s="2">
        <v>0</v>
      </c>
      <c r="U227" s="2" t="s">
        <v>233</v>
      </c>
      <c r="V227" s="2"/>
      <c r="W227" s="2"/>
      <c r="X227" s="2"/>
      <c r="Y227" s="2"/>
      <c r="Z227" s="29"/>
    </row>
    <row r="228" spans="1:26" x14ac:dyDescent="0.35">
      <c r="A228" s="28" t="b">
        <v>1</v>
      </c>
      <c r="B228" s="2" t="s">
        <v>514</v>
      </c>
      <c r="C228" s="102">
        <v>20</v>
      </c>
      <c r="D228" s="2">
        <v>26.26</v>
      </c>
      <c r="E228" s="85">
        <v>4.2200000000000001E-2</v>
      </c>
      <c r="F228" s="2">
        <v>0</v>
      </c>
      <c r="G228" s="35"/>
      <c r="H228" s="35"/>
      <c r="I228" s="2">
        <f t="shared" si="45"/>
        <v>8.9299999999999962</v>
      </c>
      <c r="J228" s="85">
        <f t="shared" si="46"/>
        <v>10.65666666666667</v>
      </c>
      <c r="K228" s="85">
        <f t="shared" si="47"/>
        <v>1.7266666666666737</v>
      </c>
      <c r="L228" s="2">
        <f t="shared" si="48"/>
        <v>0.30214926408669057</v>
      </c>
      <c r="M228" s="29">
        <f t="shared" ref="M228" si="67">AVERAGE(L226:L228)</f>
        <v>0.31995715427603993</v>
      </c>
      <c r="N228" s="2"/>
      <c r="O228" s="28" t="b">
        <v>1</v>
      </c>
      <c r="P228" s="2" t="s">
        <v>514</v>
      </c>
      <c r="Q228" s="2" t="s">
        <v>515</v>
      </c>
      <c r="R228" s="2">
        <v>35.19</v>
      </c>
      <c r="S228" s="85">
        <v>0.13100000000000001</v>
      </c>
      <c r="T228" s="2">
        <v>0</v>
      </c>
      <c r="U228" s="2" t="s">
        <v>233</v>
      </c>
      <c r="V228" s="2"/>
      <c r="W228" s="2"/>
      <c r="X228" s="2"/>
      <c r="Y228" s="2"/>
      <c r="Z228" s="29"/>
    </row>
    <row r="229" spans="1:26" x14ac:dyDescent="0.35">
      <c r="A229" s="28" t="b">
        <v>1</v>
      </c>
      <c r="B229" s="2" t="s">
        <v>525</v>
      </c>
      <c r="C229" s="102">
        <v>21</v>
      </c>
      <c r="D229" s="2">
        <v>24.71</v>
      </c>
      <c r="E229" s="85">
        <v>0.126</v>
      </c>
      <c r="F229" s="2">
        <v>0</v>
      </c>
      <c r="G229" s="35" t="s">
        <v>233</v>
      </c>
      <c r="H229" s="35"/>
      <c r="I229" s="2">
        <f t="shared" si="45"/>
        <v>11.04</v>
      </c>
      <c r="J229" s="85">
        <f t="shared" si="46"/>
        <v>10.65666666666667</v>
      </c>
      <c r="K229" s="85">
        <f t="shared" si="47"/>
        <v>-0.38333333333332931</v>
      </c>
      <c r="L229" s="2">
        <f t="shared" si="48"/>
        <v>1.3043520697655606</v>
      </c>
      <c r="M229" s="29"/>
      <c r="N229" s="2"/>
      <c r="O229" s="28" t="b">
        <v>1</v>
      </c>
      <c r="P229" s="2" t="s">
        <v>525</v>
      </c>
      <c r="Q229" s="2" t="s">
        <v>526</v>
      </c>
      <c r="R229" s="2">
        <v>35.75</v>
      </c>
      <c r="S229" s="85">
        <v>9.0999999999999998E-2</v>
      </c>
      <c r="T229" s="2">
        <v>0</v>
      </c>
      <c r="U229" s="2"/>
      <c r="V229" s="2"/>
      <c r="W229" s="2"/>
      <c r="X229" s="2"/>
      <c r="Y229" s="2"/>
      <c r="Z229" s="29"/>
    </row>
    <row r="230" spans="1:26" x14ac:dyDescent="0.35">
      <c r="A230" s="28" t="b">
        <v>1</v>
      </c>
      <c r="B230" s="2" t="s">
        <v>527</v>
      </c>
      <c r="C230" s="102">
        <v>21</v>
      </c>
      <c r="D230" s="2">
        <v>24.78</v>
      </c>
      <c r="E230" s="85">
        <v>0.12</v>
      </c>
      <c r="F230" s="2">
        <v>0</v>
      </c>
      <c r="G230" s="35" t="s">
        <v>233</v>
      </c>
      <c r="H230" s="35"/>
      <c r="I230" s="2">
        <f t="shared" si="45"/>
        <v>12.089999999999996</v>
      </c>
      <c r="J230" s="85">
        <f t="shared" si="46"/>
        <v>10.65666666666667</v>
      </c>
      <c r="K230" s="85">
        <f t="shared" si="47"/>
        <v>-1.4333333333333265</v>
      </c>
      <c r="L230" s="2">
        <f t="shared" si="48"/>
        <v>2.7006998923363668</v>
      </c>
      <c r="M230" s="29"/>
      <c r="N230" s="2"/>
      <c r="O230" s="28" t="b">
        <v>1</v>
      </c>
      <c r="P230" s="2" t="s">
        <v>527</v>
      </c>
      <c r="Q230" s="2" t="s">
        <v>528</v>
      </c>
      <c r="R230" s="2">
        <v>36.869999999999997</v>
      </c>
      <c r="S230" s="85">
        <v>4.3499999999999997E-2</v>
      </c>
      <c r="T230" s="2">
        <v>0</v>
      </c>
      <c r="U230" s="2"/>
      <c r="V230" s="2"/>
      <c r="W230" s="2"/>
      <c r="X230" s="2"/>
      <c r="Y230" s="2"/>
      <c r="Z230" s="29"/>
    </row>
    <row r="231" spans="1:26" x14ac:dyDescent="0.35">
      <c r="A231" s="28" t="b">
        <v>1</v>
      </c>
      <c r="B231" s="2" t="s">
        <v>529</v>
      </c>
      <c r="C231" s="102">
        <v>21</v>
      </c>
      <c r="D231" s="2">
        <v>24.64</v>
      </c>
      <c r="E231" s="85">
        <v>0.13200000000000001</v>
      </c>
      <c r="F231" s="2">
        <v>0</v>
      </c>
      <c r="G231" s="35" t="s">
        <v>233</v>
      </c>
      <c r="H231" s="35"/>
      <c r="I231" s="2">
        <f t="shared" si="45"/>
        <v>10.82</v>
      </c>
      <c r="J231" s="85">
        <f t="shared" si="46"/>
        <v>10.65666666666667</v>
      </c>
      <c r="K231" s="85">
        <f t="shared" si="47"/>
        <v>-0.16333333333333044</v>
      </c>
      <c r="L231" s="2">
        <f t="shared" si="48"/>
        <v>1.1198716040467569</v>
      </c>
      <c r="M231" s="29">
        <f t="shared" ref="M231" si="68">AVERAGE(L229:L231)</f>
        <v>1.7083078553828948</v>
      </c>
      <c r="N231" s="2"/>
      <c r="O231" s="28" t="b">
        <v>1</v>
      </c>
      <c r="P231" s="2" t="s">
        <v>529</v>
      </c>
      <c r="Q231" s="2" t="s">
        <v>530</v>
      </c>
      <c r="R231" s="2">
        <v>35.46</v>
      </c>
      <c r="S231" s="85">
        <v>0.11</v>
      </c>
      <c r="T231" s="2">
        <v>0</v>
      </c>
      <c r="U231" s="2" t="s">
        <v>233</v>
      </c>
      <c r="V231" s="2"/>
      <c r="W231" s="2"/>
      <c r="X231" s="2"/>
      <c r="Y231" s="2"/>
      <c r="Z231" s="29"/>
    </row>
    <row r="232" spans="1:26" x14ac:dyDescent="0.35">
      <c r="A232" s="28" t="b">
        <v>1</v>
      </c>
      <c r="B232" s="2" t="s">
        <v>321</v>
      </c>
      <c r="C232" s="102">
        <v>22</v>
      </c>
      <c r="D232" s="2">
        <v>29.72</v>
      </c>
      <c r="E232" s="85">
        <v>3.6900000000000001E-3</v>
      </c>
      <c r="F232" s="2">
        <v>0</v>
      </c>
      <c r="G232" s="35"/>
      <c r="H232" s="35"/>
      <c r="I232" s="2">
        <f t="shared" ref="I232" si="69">R232-D232</f>
        <v>10.280000000000001</v>
      </c>
      <c r="J232" s="85">
        <f t="shared" si="46"/>
        <v>10.65666666666667</v>
      </c>
      <c r="K232" s="85">
        <f t="shared" ref="K232" si="70">J232-I232</f>
        <v>0.3766666666666687</v>
      </c>
      <c r="L232" s="2">
        <f t="shared" si="48"/>
        <v>0.7702151111567741</v>
      </c>
      <c r="M232" s="29"/>
      <c r="N232" s="2"/>
      <c r="O232" s="28" t="b">
        <v>1</v>
      </c>
      <c r="P232" s="2" t="s">
        <v>321</v>
      </c>
      <c r="Q232" s="2" t="s">
        <v>322</v>
      </c>
      <c r="R232" s="2">
        <v>40</v>
      </c>
      <c r="S232" s="85">
        <v>5.6100000000000004E-3</v>
      </c>
      <c r="T232" s="2">
        <v>0</v>
      </c>
      <c r="U232" s="2" t="s">
        <v>227</v>
      </c>
      <c r="V232" s="2"/>
      <c r="W232" s="2"/>
      <c r="X232" s="2"/>
      <c r="Y232" s="2"/>
      <c r="Z232" s="29"/>
    </row>
    <row r="233" spans="1:26" x14ac:dyDescent="0.35">
      <c r="A233" s="28" t="b">
        <v>1</v>
      </c>
      <c r="B233" s="2" t="s">
        <v>323</v>
      </c>
      <c r="C233" s="103">
        <v>22</v>
      </c>
      <c r="D233" s="2">
        <v>29.67</v>
      </c>
      <c r="E233" s="85">
        <v>3.8E-3</v>
      </c>
      <c r="F233" s="2">
        <v>0</v>
      </c>
      <c r="G233" s="35"/>
      <c r="H233" s="35"/>
      <c r="I233" s="2">
        <f>R232-D233</f>
        <v>10.329999999999998</v>
      </c>
      <c r="J233" s="85">
        <f t="shared" si="46"/>
        <v>10.65666666666667</v>
      </c>
      <c r="K233" s="85">
        <f t="shared" si="47"/>
        <v>0.32666666666667155</v>
      </c>
      <c r="L233" s="2">
        <f t="shared" si="48"/>
        <v>0.79737668839319431</v>
      </c>
      <c r="M233" s="29"/>
      <c r="N233" s="2"/>
      <c r="O233" s="28" t="b">
        <v>1</v>
      </c>
      <c r="P233" s="2" t="s">
        <v>323</v>
      </c>
      <c r="Q233" s="2" t="s">
        <v>324</v>
      </c>
      <c r="R233" s="2">
        <v>40</v>
      </c>
      <c r="S233" s="85">
        <v>5.6100000000000004E-3</v>
      </c>
      <c r="T233" s="2">
        <v>0</v>
      </c>
      <c r="U233" s="2" t="s">
        <v>227</v>
      </c>
      <c r="V233" s="2"/>
      <c r="W233" s="2"/>
      <c r="X233" s="2"/>
      <c r="Y233" s="2"/>
      <c r="Z233" s="29"/>
    </row>
    <row r="234" spans="1:26" x14ac:dyDescent="0.35">
      <c r="A234" s="28" t="b">
        <v>1</v>
      </c>
      <c r="B234" s="2" t="s">
        <v>325</v>
      </c>
      <c r="C234" s="102">
        <v>22</v>
      </c>
      <c r="D234" s="2">
        <v>29.71</v>
      </c>
      <c r="E234" s="85">
        <v>3.7000000000000002E-3</v>
      </c>
      <c r="F234" s="2">
        <v>0</v>
      </c>
      <c r="G234" s="35"/>
      <c r="H234" s="35"/>
      <c r="I234" s="2">
        <f>R233-D234</f>
        <v>10.29</v>
      </c>
      <c r="J234" s="85">
        <f t="shared" ref="J234:J294" si="71">$U$156-$G$156</f>
        <v>10.65666666666667</v>
      </c>
      <c r="K234" s="85">
        <f t="shared" ref="K234:K294" si="72">J234-I234</f>
        <v>0.36666666666667069</v>
      </c>
      <c r="L234" s="2">
        <f t="shared" ref="L234:L294" si="73">2^(-K234)</f>
        <v>0.7755723809168652</v>
      </c>
      <c r="M234" s="29">
        <f t="shared" ref="M234" si="74">AVERAGE(L232:L234)</f>
        <v>0.78105472682227794</v>
      </c>
      <c r="N234" s="2"/>
      <c r="O234" s="28" t="b">
        <v>1</v>
      </c>
      <c r="P234" s="2" t="s">
        <v>325</v>
      </c>
      <c r="Q234" s="2" t="s">
        <v>326</v>
      </c>
      <c r="R234" s="2">
        <v>40</v>
      </c>
      <c r="S234" s="85">
        <v>5.6100000000000004E-3</v>
      </c>
      <c r="T234" s="2">
        <v>0</v>
      </c>
      <c r="U234" s="2" t="s">
        <v>227</v>
      </c>
      <c r="V234" s="2"/>
      <c r="W234" s="2"/>
      <c r="X234" s="2"/>
      <c r="Y234" s="2"/>
      <c r="Z234" s="29"/>
    </row>
    <row r="235" spans="1:26" x14ac:dyDescent="0.35">
      <c r="A235" s="28" t="b">
        <v>1</v>
      </c>
      <c r="B235" s="2" t="s">
        <v>339</v>
      </c>
      <c r="C235" s="102">
        <v>23</v>
      </c>
      <c r="D235" s="2">
        <v>27.55</v>
      </c>
      <c r="E235" s="85">
        <v>1.7000000000000001E-2</v>
      </c>
      <c r="F235" s="2">
        <v>0</v>
      </c>
      <c r="G235" s="35"/>
      <c r="H235" s="35"/>
      <c r="I235" s="2">
        <f>R234-D235</f>
        <v>12.45</v>
      </c>
      <c r="J235" s="85">
        <f t="shared" si="71"/>
        <v>10.65666666666667</v>
      </c>
      <c r="K235" s="85">
        <f t="shared" si="72"/>
        <v>-1.7933333333333294</v>
      </c>
      <c r="L235" s="2">
        <f t="shared" si="73"/>
        <v>3.4661481833698478</v>
      </c>
      <c r="M235" s="29"/>
      <c r="N235" s="2"/>
      <c r="O235" s="28" t="b">
        <v>1</v>
      </c>
      <c r="P235" s="2" t="s">
        <v>339</v>
      </c>
      <c r="Q235" s="2" t="s">
        <v>340</v>
      </c>
      <c r="R235" s="2">
        <v>36.07</v>
      </c>
      <c r="S235" s="85">
        <v>7.3499999999999996E-2</v>
      </c>
      <c r="T235" s="2">
        <v>0</v>
      </c>
      <c r="U235" s="2"/>
      <c r="V235" s="2"/>
      <c r="W235" s="2"/>
      <c r="X235" s="2"/>
      <c r="Y235" s="2"/>
      <c r="Z235" s="29"/>
    </row>
    <row r="236" spans="1:26" x14ac:dyDescent="0.35">
      <c r="A236" s="28" t="b">
        <v>1</v>
      </c>
      <c r="B236" s="2" t="s">
        <v>341</v>
      </c>
      <c r="C236" s="102">
        <v>23</v>
      </c>
      <c r="D236" s="2">
        <v>28.65</v>
      </c>
      <c r="E236" s="85">
        <v>7.8399999999999997E-3</v>
      </c>
      <c r="F236" s="2">
        <v>0</v>
      </c>
      <c r="G236" s="35"/>
      <c r="H236" s="35"/>
      <c r="I236" s="2">
        <f>R235-D236</f>
        <v>7.4200000000000017</v>
      </c>
      <c r="J236" s="85">
        <f t="shared" si="71"/>
        <v>10.65666666666667</v>
      </c>
      <c r="K236" s="85">
        <f t="shared" si="72"/>
        <v>3.2366666666666681</v>
      </c>
      <c r="L236" s="2">
        <f t="shared" si="73"/>
        <v>0.10608799641364024</v>
      </c>
      <c r="M236" s="29"/>
      <c r="N236" s="2"/>
      <c r="O236" s="28" t="b">
        <v>1</v>
      </c>
      <c r="P236" s="2" t="s">
        <v>341</v>
      </c>
      <c r="Q236" s="2" t="s">
        <v>342</v>
      </c>
      <c r="R236" s="2">
        <v>37.25</v>
      </c>
      <c r="S236" s="85">
        <v>3.4099999999999998E-2</v>
      </c>
      <c r="T236" s="2">
        <v>0</v>
      </c>
      <c r="U236" s="2"/>
      <c r="V236" s="2"/>
      <c r="W236" s="2"/>
      <c r="X236" s="2"/>
      <c r="Y236" s="2"/>
      <c r="Z236" s="29"/>
    </row>
    <row r="237" spans="1:26" x14ac:dyDescent="0.35">
      <c r="A237" s="28" t="b">
        <v>1</v>
      </c>
      <c r="B237" s="2" t="s">
        <v>343</v>
      </c>
      <c r="C237" s="102">
        <v>23</v>
      </c>
      <c r="D237" s="2">
        <v>27.5</v>
      </c>
      <c r="E237" s="85">
        <v>1.7600000000000001E-2</v>
      </c>
      <c r="F237" s="2">
        <v>0</v>
      </c>
      <c r="G237" s="35"/>
      <c r="H237" s="35"/>
      <c r="I237" s="2">
        <f>R236-D237</f>
        <v>9.75</v>
      </c>
      <c r="J237" s="85">
        <f t="shared" si="71"/>
        <v>10.65666666666667</v>
      </c>
      <c r="K237" s="85">
        <f t="shared" si="72"/>
        <v>0.90666666666666984</v>
      </c>
      <c r="L237" s="2">
        <f t="shared" si="73"/>
        <v>0.53341612147267758</v>
      </c>
      <c r="M237" s="29">
        <f t="shared" ref="M237" si="75">AVERAGE(L235:L237)</f>
        <v>1.3685507670853887</v>
      </c>
      <c r="N237" s="2"/>
      <c r="O237" s="28" t="b">
        <v>1</v>
      </c>
      <c r="P237" s="2" t="s">
        <v>343</v>
      </c>
      <c r="Q237" s="2" t="s">
        <v>344</v>
      </c>
      <c r="R237" s="2">
        <v>36.61</v>
      </c>
      <c r="S237" s="85">
        <v>5.1700000000000003E-2</v>
      </c>
      <c r="T237" s="2">
        <v>0</v>
      </c>
      <c r="U237" s="2"/>
      <c r="V237" s="2"/>
      <c r="W237" s="2"/>
      <c r="X237" s="2"/>
      <c r="Y237" s="2"/>
      <c r="Z237" s="29"/>
    </row>
    <row r="238" spans="1:26" x14ac:dyDescent="0.35">
      <c r="A238" s="28" t="b">
        <v>1</v>
      </c>
      <c r="B238" s="2" t="s">
        <v>357</v>
      </c>
      <c r="C238" s="102">
        <v>24</v>
      </c>
      <c r="D238" s="2">
        <v>27.99</v>
      </c>
      <c r="E238" s="85">
        <v>1.24E-2</v>
      </c>
      <c r="F238" s="2">
        <v>0</v>
      </c>
      <c r="G238" s="35"/>
      <c r="H238" s="35"/>
      <c r="I238" s="2">
        <f>R237-D238</f>
        <v>8.620000000000001</v>
      </c>
      <c r="J238" s="85">
        <f t="shared" si="71"/>
        <v>10.65666666666667</v>
      </c>
      <c r="K238" s="85">
        <f t="shared" si="72"/>
        <v>2.0366666666666688</v>
      </c>
      <c r="L238" s="2">
        <f t="shared" si="73"/>
        <v>0.24372621393055971</v>
      </c>
      <c r="M238" s="29"/>
      <c r="N238" s="2"/>
      <c r="O238" s="28" t="b">
        <v>1</v>
      </c>
      <c r="P238" s="2" t="s">
        <v>357</v>
      </c>
      <c r="Q238" s="2" t="s">
        <v>358</v>
      </c>
      <c r="R238" s="2">
        <v>39.520000000000003</v>
      </c>
      <c r="S238" s="85">
        <v>7.6499999999999997E-3</v>
      </c>
      <c r="T238" s="2">
        <v>0</v>
      </c>
      <c r="U238" s="2" t="s">
        <v>233</v>
      </c>
      <c r="V238" s="2"/>
      <c r="W238" s="2"/>
      <c r="X238" s="2"/>
      <c r="Y238" s="2"/>
      <c r="Z238" s="29"/>
    </row>
    <row r="239" spans="1:26" x14ac:dyDescent="0.35">
      <c r="A239" s="28" t="b">
        <v>1</v>
      </c>
      <c r="B239" s="2" t="s">
        <v>359</v>
      </c>
      <c r="C239" s="103">
        <v>24</v>
      </c>
      <c r="D239" s="2">
        <v>28.75</v>
      </c>
      <c r="E239" s="85">
        <v>7.28E-3</v>
      </c>
      <c r="F239" s="2">
        <v>0</v>
      </c>
      <c r="G239" s="35"/>
      <c r="H239" s="35"/>
      <c r="I239" s="2">
        <f>R238-D239</f>
        <v>10.770000000000003</v>
      </c>
      <c r="J239" s="85">
        <f t="shared" si="71"/>
        <v>10.65666666666667</v>
      </c>
      <c r="K239" s="85">
        <f t="shared" si="72"/>
        <v>-0.11333333333333329</v>
      </c>
      <c r="L239" s="2">
        <f t="shared" si="73"/>
        <v>1.0817246660801048</v>
      </c>
      <c r="M239" s="29"/>
      <c r="N239" s="2"/>
      <c r="O239" s="28" t="b">
        <v>1</v>
      </c>
      <c r="P239" s="2" t="s">
        <v>359</v>
      </c>
      <c r="Q239" s="2" t="s">
        <v>360</v>
      </c>
      <c r="R239" s="2">
        <v>40</v>
      </c>
      <c r="S239" s="85">
        <v>5.6100000000000004E-3</v>
      </c>
      <c r="T239" s="2">
        <v>0</v>
      </c>
      <c r="U239" s="2" t="s">
        <v>227</v>
      </c>
      <c r="V239" s="2"/>
      <c r="W239" s="2"/>
      <c r="X239" s="2"/>
      <c r="Y239" s="2"/>
      <c r="Z239" s="29"/>
    </row>
    <row r="240" spans="1:26" x14ac:dyDescent="0.35">
      <c r="A240" s="28" t="b">
        <v>1</v>
      </c>
      <c r="B240" s="2" t="s">
        <v>361</v>
      </c>
      <c r="C240" s="102">
        <v>24</v>
      </c>
      <c r="D240" s="2">
        <v>27.99</v>
      </c>
      <c r="E240" s="85">
        <v>1.24E-2</v>
      </c>
      <c r="F240" s="2">
        <v>0</v>
      </c>
      <c r="G240" s="35"/>
      <c r="H240" s="35"/>
      <c r="I240" s="2">
        <f>R239-D240</f>
        <v>12.010000000000002</v>
      </c>
      <c r="J240" s="85">
        <f t="shared" si="71"/>
        <v>10.65666666666667</v>
      </c>
      <c r="K240" s="85">
        <f t="shared" si="72"/>
        <v>-1.3533333333333317</v>
      </c>
      <c r="L240" s="2">
        <f t="shared" si="73"/>
        <v>2.5550177846558229</v>
      </c>
      <c r="M240" s="29">
        <f t="shared" ref="M240" si="76">AVERAGE(L238:L240)</f>
        <v>1.293489554888829</v>
      </c>
      <c r="N240" s="2"/>
      <c r="O240" s="28" t="b">
        <v>1</v>
      </c>
      <c r="P240" s="2" t="s">
        <v>361</v>
      </c>
      <c r="Q240" s="2" t="s">
        <v>362</v>
      </c>
      <c r="R240" s="2">
        <v>40</v>
      </c>
      <c r="S240" s="85">
        <v>5.6100000000000004E-3</v>
      </c>
      <c r="T240" s="2">
        <v>0</v>
      </c>
      <c r="U240" s="2" t="s">
        <v>227</v>
      </c>
      <c r="V240" s="2"/>
      <c r="W240" s="2"/>
      <c r="X240" s="2"/>
      <c r="Y240" s="2"/>
      <c r="Z240" s="29"/>
    </row>
    <row r="241" spans="1:26" x14ac:dyDescent="0.35">
      <c r="A241" s="28" t="b">
        <v>1</v>
      </c>
      <c r="B241" s="2" t="s">
        <v>375</v>
      </c>
      <c r="C241" s="102">
        <v>25</v>
      </c>
      <c r="D241" s="2">
        <v>27.27</v>
      </c>
      <c r="E241" s="85">
        <v>2.0799999999999999E-2</v>
      </c>
      <c r="F241" s="2">
        <v>0</v>
      </c>
      <c r="G241" s="35"/>
      <c r="H241" s="35"/>
      <c r="I241" s="2">
        <f>R240-D241</f>
        <v>12.73</v>
      </c>
      <c r="J241" s="85">
        <f t="shared" si="71"/>
        <v>10.65666666666667</v>
      </c>
      <c r="K241" s="85">
        <f t="shared" si="72"/>
        <v>-2.0733333333333306</v>
      </c>
      <c r="L241" s="2">
        <f t="shared" si="73"/>
        <v>4.2085793928028572</v>
      </c>
      <c r="M241" s="29"/>
      <c r="N241" s="2"/>
      <c r="O241" s="28" t="b">
        <v>1</v>
      </c>
      <c r="P241" s="2" t="s">
        <v>375</v>
      </c>
      <c r="Q241" s="2" t="s">
        <v>376</v>
      </c>
      <c r="R241" s="2">
        <v>37.1</v>
      </c>
      <c r="S241" s="85">
        <v>3.7499999999999999E-2</v>
      </c>
      <c r="T241" s="2">
        <v>0</v>
      </c>
      <c r="U241" s="2"/>
      <c r="V241" s="2"/>
      <c r="W241" s="2"/>
      <c r="X241" s="2"/>
      <c r="Y241" s="2"/>
      <c r="Z241" s="29"/>
    </row>
    <row r="242" spans="1:26" x14ac:dyDescent="0.35">
      <c r="A242" s="28" t="b">
        <v>1</v>
      </c>
      <c r="B242" s="2" t="s">
        <v>377</v>
      </c>
      <c r="C242" s="102">
        <v>25</v>
      </c>
      <c r="D242" s="2">
        <v>27.42</v>
      </c>
      <c r="E242" s="85">
        <v>1.8599999999999998E-2</v>
      </c>
      <c r="F242" s="2">
        <v>0</v>
      </c>
      <c r="G242" s="35"/>
      <c r="H242" s="35"/>
      <c r="I242" s="2">
        <f>R241-D242</f>
        <v>9.68</v>
      </c>
      <c r="J242" s="85">
        <f t="shared" si="71"/>
        <v>10.65666666666667</v>
      </c>
      <c r="K242" s="85">
        <f t="shared" si="72"/>
        <v>0.97666666666667012</v>
      </c>
      <c r="L242" s="2">
        <f t="shared" si="73"/>
        <v>0.50815246608409315</v>
      </c>
      <c r="M242" s="29"/>
      <c r="N242" s="2"/>
      <c r="O242" s="28" t="b">
        <v>1</v>
      </c>
      <c r="P242" s="2" t="s">
        <v>377</v>
      </c>
      <c r="Q242" s="2" t="s">
        <v>378</v>
      </c>
      <c r="R242" s="2">
        <v>37.15</v>
      </c>
      <c r="S242" s="85">
        <v>3.6299999999999999E-2</v>
      </c>
      <c r="T242" s="2">
        <v>0</v>
      </c>
      <c r="U242" s="2"/>
      <c r="V242" s="2"/>
      <c r="W242" s="2"/>
      <c r="X242" s="2"/>
      <c r="Y242" s="2"/>
      <c r="Z242" s="29"/>
    </row>
    <row r="243" spans="1:26" x14ac:dyDescent="0.35">
      <c r="A243" s="28" t="b">
        <v>1</v>
      </c>
      <c r="B243" s="2" t="s">
        <v>379</v>
      </c>
      <c r="C243" s="102">
        <v>25</v>
      </c>
      <c r="D243" s="2">
        <v>27.32</v>
      </c>
      <c r="E243" s="85">
        <v>0.02</v>
      </c>
      <c r="F243" s="2">
        <v>0</v>
      </c>
      <c r="G243" s="35"/>
      <c r="H243" s="35"/>
      <c r="I243" s="2">
        <f>R242-D243</f>
        <v>9.8299999999999983</v>
      </c>
      <c r="J243" s="85">
        <f t="shared" si="71"/>
        <v>10.65666666666667</v>
      </c>
      <c r="K243" s="85">
        <f t="shared" si="72"/>
        <v>0.82666666666667155</v>
      </c>
      <c r="L243" s="2">
        <f t="shared" si="73"/>
        <v>0.56383046352290023</v>
      </c>
      <c r="M243" s="29">
        <f t="shared" ref="M243" si="77">AVERAGE(L241:L243)</f>
        <v>1.7601874408032836</v>
      </c>
      <c r="N243" s="2"/>
      <c r="O243" s="28" t="b">
        <v>1</v>
      </c>
      <c r="P243" s="2" t="s">
        <v>379</v>
      </c>
      <c r="Q243" s="2" t="s">
        <v>380</v>
      </c>
      <c r="R243" s="2">
        <v>37.840000000000003</v>
      </c>
      <c r="S243" s="85">
        <v>2.3099999999999999E-2</v>
      </c>
      <c r="T243" s="2">
        <v>0</v>
      </c>
      <c r="U243" s="2"/>
      <c r="V243" s="2"/>
      <c r="W243" s="2"/>
      <c r="X243" s="2"/>
      <c r="Y243" s="2"/>
      <c r="Z243" s="29"/>
    </row>
    <row r="244" spans="1:26" x14ac:dyDescent="0.35">
      <c r="A244" s="28" t="b">
        <v>1</v>
      </c>
      <c r="B244" s="2" t="s">
        <v>393</v>
      </c>
      <c r="C244" s="102">
        <v>26</v>
      </c>
      <c r="D244" s="2">
        <v>26.59</v>
      </c>
      <c r="E244" s="85">
        <v>3.3599999999999998E-2</v>
      </c>
      <c r="F244" s="2">
        <v>0</v>
      </c>
      <c r="G244" s="35"/>
      <c r="H244" s="35"/>
      <c r="I244" s="2">
        <f>R243-D244</f>
        <v>11.250000000000004</v>
      </c>
      <c r="J244" s="85">
        <f t="shared" si="71"/>
        <v>10.65666666666667</v>
      </c>
      <c r="K244" s="85">
        <f t="shared" si="72"/>
        <v>-0.59333333333333371</v>
      </c>
      <c r="L244" s="2">
        <f t="shared" si="73"/>
        <v>1.5087286267502336</v>
      </c>
      <c r="M244" s="29"/>
      <c r="N244" s="2"/>
      <c r="O244" s="28" t="b">
        <v>1</v>
      </c>
      <c r="P244" s="2" t="s">
        <v>393</v>
      </c>
      <c r="Q244" s="2" t="s">
        <v>394</v>
      </c>
      <c r="R244" s="2">
        <v>35.700000000000003</v>
      </c>
      <c r="S244" s="85">
        <v>9.4E-2</v>
      </c>
      <c r="T244" s="2">
        <v>0</v>
      </c>
      <c r="U244" s="2"/>
      <c r="V244" s="2"/>
      <c r="W244" s="2"/>
      <c r="X244" s="2"/>
      <c r="Y244" s="2"/>
      <c r="Z244" s="29"/>
    </row>
    <row r="245" spans="1:26" x14ac:dyDescent="0.35">
      <c r="A245" s="28" t="b">
        <v>1</v>
      </c>
      <c r="B245" s="2" t="s">
        <v>395</v>
      </c>
      <c r="C245" s="103">
        <v>26</v>
      </c>
      <c r="D245" s="2">
        <v>26.51</v>
      </c>
      <c r="E245" s="85">
        <v>3.5400000000000001E-2</v>
      </c>
      <c r="F245" s="2">
        <v>0</v>
      </c>
      <c r="G245" s="35"/>
      <c r="H245" s="35"/>
      <c r="I245" s="2">
        <f>R244-D245</f>
        <v>9.1900000000000013</v>
      </c>
      <c r="J245" s="85">
        <f t="shared" si="71"/>
        <v>10.65666666666667</v>
      </c>
      <c r="K245" s="85">
        <f t="shared" si="72"/>
        <v>1.4666666666666686</v>
      </c>
      <c r="L245" s="2">
        <f t="shared" si="73"/>
        <v>0.3618173093600941</v>
      </c>
      <c r="M245" s="29"/>
      <c r="N245" s="2"/>
      <c r="O245" s="28" t="b">
        <v>1</v>
      </c>
      <c r="P245" s="2" t="s">
        <v>395</v>
      </c>
      <c r="Q245" s="2" t="s">
        <v>396</v>
      </c>
      <c r="R245" s="2">
        <v>36.26</v>
      </c>
      <c r="S245" s="85">
        <v>6.4899999999999999E-2</v>
      </c>
      <c r="T245" s="2">
        <v>0</v>
      </c>
      <c r="U245" s="2"/>
      <c r="V245" s="2"/>
      <c r="W245" s="2"/>
      <c r="X245" s="2"/>
      <c r="Y245" s="2"/>
      <c r="Z245" s="29"/>
    </row>
    <row r="246" spans="1:26" x14ac:dyDescent="0.35">
      <c r="A246" s="28" t="b">
        <v>1</v>
      </c>
      <c r="B246" s="2" t="s">
        <v>397</v>
      </c>
      <c r="C246" s="102">
        <v>26</v>
      </c>
      <c r="D246" s="2">
        <v>26.81</v>
      </c>
      <c r="E246" s="85">
        <v>2.87E-2</v>
      </c>
      <c r="F246" s="2">
        <v>0</v>
      </c>
      <c r="G246" s="35"/>
      <c r="H246" s="35"/>
      <c r="I246" s="2">
        <f>R245-D246</f>
        <v>9.4499999999999993</v>
      </c>
      <c r="J246" s="85">
        <f t="shared" si="71"/>
        <v>10.65666666666667</v>
      </c>
      <c r="K246" s="85">
        <f t="shared" si="72"/>
        <v>1.2066666666666706</v>
      </c>
      <c r="L246" s="2">
        <f t="shared" si="73"/>
        <v>0.43326852292123097</v>
      </c>
      <c r="M246" s="29">
        <f t="shared" ref="M246" si="78">AVERAGE(L244:L246)</f>
        <v>0.76793815301051949</v>
      </c>
      <c r="N246" s="2"/>
      <c r="O246" s="28" t="b">
        <v>1</v>
      </c>
      <c r="P246" s="2" t="s">
        <v>397</v>
      </c>
      <c r="Q246" s="2" t="s">
        <v>398</v>
      </c>
      <c r="R246" s="2">
        <v>36.14</v>
      </c>
      <c r="S246" s="85">
        <v>7.0400000000000004E-2</v>
      </c>
      <c r="T246" s="2">
        <v>0</v>
      </c>
      <c r="U246" s="2"/>
      <c r="V246" s="2"/>
      <c r="W246" s="2"/>
      <c r="X246" s="2"/>
      <c r="Y246" s="2"/>
      <c r="Z246" s="29"/>
    </row>
    <row r="247" spans="1:26" x14ac:dyDescent="0.35">
      <c r="A247" s="28" t="b">
        <v>1</v>
      </c>
      <c r="B247" s="2" t="s">
        <v>414</v>
      </c>
      <c r="C247" s="102">
        <v>27</v>
      </c>
      <c r="D247" s="2">
        <v>24.47</v>
      </c>
      <c r="E247" s="85">
        <v>0.15</v>
      </c>
      <c r="F247" s="2">
        <v>0</v>
      </c>
      <c r="G247" s="35" t="s">
        <v>233</v>
      </c>
      <c r="H247" s="35"/>
      <c r="I247" s="2">
        <f>R246-D247</f>
        <v>11.670000000000002</v>
      </c>
      <c r="J247" s="85">
        <f t="shared" si="71"/>
        <v>10.65666666666667</v>
      </c>
      <c r="K247" s="85">
        <f t="shared" si="72"/>
        <v>-1.0133333333333319</v>
      </c>
      <c r="L247" s="2">
        <f t="shared" si="73"/>
        <v>2.0185696024237463</v>
      </c>
      <c r="M247" s="29"/>
      <c r="N247" s="2"/>
      <c r="O247" s="28" t="b">
        <v>1</v>
      </c>
      <c r="P247" s="2" t="s">
        <v>414</v>
      </c>
      <c r="Q247" s="2" t="s">
        <v>415</v>
      </c>
      <c r="R247" s="2">
        <v>36.24</v>
      </c>
      <c r="S247" s="85">
        <v>6.5799999999999997E-2</v>
      </c>
      <c r="T247" s="2">
        <v>0</v>
      </c>
      <c r="U247" s="2"/>
      <c r="V247" s="2"/>
      <c r="W247" s="2"/>
      <c r="X247" s="2"/>
      <c r="Y247" s="2"/>
      <c r="Z247" s="29"/>
    </row>
    <row r="248" spans="1:26" x14ac:dyDescent="0.35">
      <c r="A248" s="28" t="b">
        <v>1</v>
      </c>
      <c r="B248" s="2" t="s">
        <v>416</v>
      </c>
      <c r="C248" s="102">
        <v>27</v>
      </c>
      <c r="D248" s="2">
        <v>25.1</v>
      </c>
      <c r="E248" s="85">
        <v>9.6000000000000002E-2</v>
      </c>
      <c r="F248" s="2">
        <v>0</v>
      </c>
      <c r="G248" s="35"/>
      <c r="H248" s="35"/>
      <c r="I248" s="2">
        <f>R247-D248</f>
        <v>11.14</v>
      </c>
      <c r="J248" s="85">
        <f t="shared" si="71"/>
        <v>10.65666666666667</v>
      </c>
      <c r="K248" s="85">
        <f t="shared" si="72"/>
        <v>-0.48333333333333073</v>
      </c>
      <c r="L248" s="2">
        <f t="shared" si="73"/>
        <v>1.3979699341790168</v>
      </c>
      <c r="M248" s="29"/>
      <c r="N248" s="2"/>
      <c r="O248" s="28" t="b">
        <v>1</v>
      </c>
      <c r="P248" s="2" t="s">
        <v>416</v>
      </c>
      <c r="Q248" s="2" t="s">
        <v>417</v>
      </c>
      <c r="R248" s="2">
        <v>37.11</v>
      </c>
      <c r="S248" s="85">
        <v>3.7199999999999997E-2</v>
      </c>
      <c r="T248" s="2">
        <v>0</v>
      </c>
      <c r="U248" s="2"/>
      <c r="V248" s="2"/>
      <c r="W248" s="2"/>
      <c r="X248" s="2"/>
      <c r="Y248" s="2"/>
      <c r="Z248" s="29"/>
    </row>
    <row r="249" spans="1:26" x14ac:dyDescent="0.35">
      <c r="A249" s="28" t="b">
        <v>1</v>
      </c>
      <c r="B249" s="2" t="s">
        <v>418</v>
      </c>
      <c r="C249" s="102">
        <v>27</v>
      </c>
      <c r="D249" s="2">
        <v>24.52</v>
      </c>
      <c r="E249" s="85">
        <v>0.14399999999999999</v>
      </c>
      <c r="F249" s="2">
        <v>0</v>
      </c>
      <c r="G249" s="35" t="s">
        <v>233</v>
      </c>
      <c r="H249" s="35"/>
      <c r="I249" s="2">
        <f>R248-D249</f>
        <v>12.59</v>
      </c>
      <c r="J249" s="85">
        <f t="shared" si="71"/>
        <v>10.65666666666667</v>
      </c>
      <c r="K249" s="85">
        <f t="shared" si="72"/>
        <v>-1.93333333333333</v>
      </c>
      <c r="L249" s="2">
        <f t="shared" si="73"/>
        <v>3.8193664156416571</v>
      </c>
      <c r="M249" s="29">
        <f t="shared" ref="M249" si="79">AVERAGE(L247:L249)</f>
        <v>2.4119686507481402</v>
      </c>
      <c r="N249" s="2"/>
      <c r="O249" s="28" t="b">
        <v>1</v>
      </c>
      <c r="P249" s="2" t="s">
        <v>418</v>
      </c>
      <c r="Q249" s="2" t="s">
        <v>419</v>
      </c>
      <c r="R249" s="2">
        <v>36.770000000000003</v>
      </c>
      <c r="S249" s="85">
        <v>4.6600000000000003E-2</v>
      </c>
      <c r="T249" s="2">
        <v>0</v>
      </c>
      <c r="U249" s="2"/>
      <c r="V249" s="2"/>
      <c r="W249" s="2"/>
      <c r="X249" s="2"/>
      <c r="Y249" s="2"/>
      <c r="Z249" s="29"/>
    </row>
    <row r="250" spans="1:26" x14ac:dyDescent="0.35">
      <c r="A250" s="28" t="b">
        <v>1</v>
      </c>
      <c r="B250" s="2" t="s">
        <v>435</v>
      </c>
      <c r="C250" s="102">
        <v>28</v>
      </c>
      <c r="D250" s="2">
        <v>28.45</v>
      </c>
      <c r="E250" s="85">
        <v>8.9999999999999993E-3</v>
      </c>
      <c r="F250" s="2">
        <v>0</v>
      </c>
      <c r="G250" s="35"/>
      <c r="H250" s="35"/>
      <c r="I250" s="2">
        <f>R249-D250</f>
        <v>8.3200000000000038</v>
      </c>
      <c r="J250" s="85">
        <f t="shared" si="71"/>
        <v>10.65666666666667</v>
      </c>
      <c r="K250" s="85">
        <f t="shared" si="72"/>
        <v>2.336666666666666</v>
      </c>
      <c r="L250" s="2">
        <f t="shared" si="73"/>
        <v>0.19796720131993001</v>
      </c>
      <c r="M250" s="29"/>
      <c r="N250" s="2"/>
      <c r="O250" s="28" t="b">
        <v>1</v>
      </c>
      <c r="P250" s="2" t="s">
        <v>435</v>
      </c>
      <c r="Q250" s="2" t="s">
        <v>436</v>
      </c>
      <c r="R250" s="2">
        <v>40</v>
      </c>
      <c r="S250" s="85">
        <v>5.6100000000000004E-3</v>
      </c>
      <c r="T250" s="2">
        <v>0</v>
      </c>
      <c r="U250" s="2" t="s">
        <v>227</v>
      </c>
      <c r="V250" s="2"/>
      <c r="W250" s="2"/>
      <c r="X250" s="2"/>
      <c r="Y250" s="2"/>
      <c r="Z250" s="29"/>
    </row>
    <row r="251" spans="1:26" x14ac:dyDescent="0.35">
      <c r="A251" s="28" t="b">
        <v>1</v>
      </c>
      <c r="B251" s="2" t="s">
        <v>437</v>
      </c>
      <c r="C251" s="103">
        <v>28</v>
      </c>
      <c r="D251" s="2">
        <v>28.92</v>
      </c>
      <c r="E251" s="85">
        <v>6.4700000000000001E-3</v>
      </c>
      <c r="F251" s="2">
        <v>0</v>
      </c>
      <c r="G251" s="35"/>
      <c r="H251" s="35"/>
      <c r="I251" s="2">
        <f>R250-D251</f>
        <v>11.079999999999998</v>
      </c>
      <c r="J251" s="85">
        <f t="shared" si="71"/>
        <v>10.65666666666667</v>
      </c>
      <c r="K251" s="85">
        <f t="shared" si="72"/>
        <v>-0.42333333333332845</v>
      </c>
      <c r="L251" s="2">
        <f t="shared" si="73"/>
        <v>1.3410223977534304</v>
      </c>
      <c r="M251" s="29"/>
      <c r="N251" s="2"/>
      <c r="O251" s="28" t="b">
        <v>1</v>
      </c>
      <c r="P251" s="2" t="s">
        <v>437</v>
      </c>
      <c r="Q251" s="2" t="s">
        <v>438</v>
      </c>
      <c r="R251" s="2">
        <v>40</v>
      </c>
      <c r="S251" s="85">
        <v>5.6100000000000004E-3</v>
      </c>
      <c r="T251" s="2">
        <v>0</v>
      </c>
      <c r="U251" s="2" t="s">
        <v>227</v>
      </c>
      <c r="V251" s="2"/>
      <c r="W251" s="2"/>
      <c r="X251" s="2"/>
      <c r="Y251" s="2"/>
      <c r="Z251" s="29"/>
    </row>
    <row r="252" spans="1:26" x14ac:dyDescent="0.35">
      <c r="A252" s="28" t="b">
        <v>1</v>
      </c>
      <c r="B252" s="2" t="s">
        <v>439</v>
      </c>
      <c r="C252" s="102">
        <v>28</v>
      </c>
      <c r="D252" s="2">
        <v>28.35</v>
      </c>
      <c r="E252" s="85">
        <v>9.7000000000000003E-3</v>
      </c>
      <c r="F252" s="2">
        <v>0</v>
      </c>
      <c r="G252" s="35"/>
      <c r="H252" s="35"/>
      <c r="I252" s="2">
        <f>R251-D252</f>
        <v>11.649999999999999</v>
      </c>
      <c r="J252" s="85">
        <f t="shared" si="71"/>
        <v>10.65666666666667</v>
      </c>
      <c r="K252" s="85">
        <f t="shared" si="72"/>
        <v>-0.99333333333332874</v>
      </c>
      <c r="L252" s="2">
        <f t="shared" si="73"/>
        <v>1.9907793582064519</v>
      </c>
      <c r="M252" s="29">
        <f t="shared" ref="M252" si="80">AVERAGE(L250:L252)</f>
        <v>1.1765896524266042</v>
      </c>
      <c r="N252" s="2"/>
      <c r="O252" s="28" t="b">
        <v>1</v>
      </c>
      <c r="P252" s="2" t="s">
        <v>439</v>
      </c>
      <c r="Q252" s="2" t="s">
        <v>440</v>
      </c>
      <c r="R252" s="2">
        <v>38.53</v>
      </c>
      <c r="S252" s="85">
        <v>1.47E-2</v>
      </c>
      <c r="T252" s="2">
        <v>0</v>
      </c>
      <c r="U252" s="2"/>
      <c r="V252" s="2"/>
      <c r="W252" s="2"/>
      <c r="X252" s="2"/>
      <c r="Y252" s="2"/>
      <c r="Z252" s="29"/>
    </row>
    <row r="253" spans="1:26" x14ac:dyDescent="0.35">
      <c r="A253" s="28" t="b">
        <v>1</v>
      </c>
      <c r="B253" s="2" t="s">
        <v>456</v>
      </c>
      <c r="C253" s="102">
        <v>29</v>
      </c>
      <c r="D253" s="2">
        <v>24.72</v>
      </c>
      <c r="E253" s="85">
        <v>0.125</v>
      </c>
      <c r="F253" s="2">
        <v>0</v>
      </c>
      <c r="G253" s="35" t="s">
        <v>233</v>
      </c>
      <c r="H253" s="35"/>
      <c r="I253" s="2">
        <f>R252-D253</f>
        <v>13.810000000000002</v>
      </c>
      <c r="J253" s="85">
        <f t="shared" si="71"/>
        <v>10.65666666666667</v>
      </c>
      <c r="K253" s="85">
        <f t="shared" si="72"/>
        <v>-3.1533333333333324</v>
      </c>
      <c r="L253" s="2">
        <f t="shared" si="73"/>
        <v>8.8970886866549712</v>
      </c>
      <c r="M253" s="29"/>
      <c r="N253" s="2"/>
      <c r="O253" s="28" t="b">
        <v>1</v>
      </c>
      <c r="P253" s="2" t="s">
        <v>456</v>
      </c>
      <c r="Q253" s="2" t="s">
        <v>457</v>
      </c>
      <c r="R253" s="2">
        <v>35.83</v>
      </c>
      <c r="S253" s="85">
        <v>8.6099999999999996E-2</v>
      </c>
      <c r="T253" s="2">
        <v>0</v>
      </c>
      <c r="U253" s="2"/>
      <c r="V253" s="2"/>
      <c r="W253" s="2"/>
      <c r="X253" s="2"/>
      <c r="Y253" s="2"/>
      <c r="Z253" s="29"/>
    </row>
    <row r="254" spans="1:26" x14ac:dyDescent="0.35">
      <c r="A254" s="28" t="b">
        <v>1</v>
      </c>
      <c r="B254" s="2" t="s">
        <v>458</v>
      </c>
      <c r="C254" s="102">
        <v>29</v>
      </c>
      <c r="D254" s="2">
        <v>24.82</v>
      </c>
      <c r="E254" s="85">
        <v>0.11700000000000001</v>
      </c>
      <c r="F254" s="2">
        <v>0</v>
      </c>
      <c r="G254" s="35" t="s">
        <v>233</v>
      </c>
      <c r="H254" s="35"/>
      <c r="I254" s="2">
        <f>R253-D254</f>
        <v>11.009999999999998</v>
      </c>
      <c r="J254" s="85">
        <f t="shared" si="71"/>
        <v>10.65666666666667</v>
      </c>
      <c r="K254" s="85">
        <f t="shared" si="72"/>
        <v>-0.35333333333332817</v>
      </c>
      <c r="L254" s="2">
        <f t="shared" si="73"/>
        <v>1.2775088923279083</v>
      </c>
      <c r="M254" s="29"/>
      <c r="N254" s="2"/>
      <c r="O254" s="28" t="b">
        <v>1</v>
      </c>
      <c r="P254" s="2" t="s">
        <v>458</v>
      </c>
      <c r="Q254" s="2" t="s">
        <v>459</v>
      </c>
      <c r="R254" s="2">
        <v>35.71</v>
      </c>
      <c r="S254" s="85">
        <v>9.2799999999999994E-2</v>
      </c>
      <c r="T254" s="2">
        <v>0</v>
      </c>
      <c r="U254" s="2"/>
      <c r="V254" s="2"/>
      <c r="W254" s="2"/>
      <c r="X254" s="2"/>
      <c r="Y254" s="2"/>
      <c r="Z254" s="29"/>
    </row>
    <row r="255" spans="1:26" x14ac:dyDescent="0.35">
      <c r="A255" s="28" t="b">
        <v>1</v>
      </c>
      <c r="B255" s="2" t="s">
        <v>460</v>
      </c>
      <c r="C255" s="102">
        <v>29</v>
      </c>
      <c r="D255" s="2">
        <v>24.8</v>
      </c>
      <c r="E255" s="85">
        <v>0.11799999999999999</v>
      </c>
      <c r="F255" s="2">
        <v>0</v>
      </c>
      <c r="G255" s="35" t="s">
        <v>233</v>
      </c>
      <c r="H255" s="35"/>
      <c r="I255" s="2">
        <f>R254-D255</f>
        <v>10.91</v>
      </c>
      <c r="J255" s="85">
        <f t="shared" si="71"/>
        <v>10.65666666666667</v>
      </c>
      <c r="K255" s="85">
        <f t="shared" si="72"/>
        <v>-0.2533333333333303</v>
      </c>
      <c r="L255" s="2">
        <f t="shared" si="73"/>
        <v>1.1919579435235834</v>
      </c>
      <c r="M255" s="29">
        <f t="shared" ref="M255" si="81">AVERAGE(L253:L255)</f>
        <v>3.7888518408354876</v>
      </c>
      <c r="N255" s="2"/>
      <c r="O255" s="28" t="b">
        <v>1</v>
      </c>
      <c r="P255" s="2" t="s">
        <v>460</v>
      </c>
      <c r="Q255" s="2" t="s">
        <v>461</v>
      </c>
      <c r="R255" s="2">
        <v>35.82</v>
      </c>
      <c r="S255" s="85">
        <v>8.6599999999999996E-2</v>
      </c>
      <c r="T255" s="2">
        <v>0</v>
      </c>
      <c r="U255" s="2"/>
      <c r="V255" s="2"/>
      <c r="W255" s="2"/>
      <c r="X255" s="2"/>
      <c r="Y255" s="2"/>
      <c r="Z255" s="29"/>
    </row>
    <row r="256" spans="1:26" x14ac:dyDescent="0.35">
      <c r="A256" s="28" t="b">
        <v>1</v>
      </c>
      <c r="B256" s="2" t="s">
        <v>471</v>
      </c>
      <c r="C256" s="102">
        <v>30</v>
      </c>
      <c r="D256" s="2">
        <v>35.14</v>
      </c>
      <c r="E256" s="85">
        <v>8.0099999999999995E-5</v>
      </c>
      <c r="F256" s="2">
        <v>0</v>
      </c>
      <c r="G256" s="35" t="s">
        <v>233</v>
      </c>
      <c r="H256" s="35"/>
      <c r="I256" s="2">
        <f>R255-D256</f>
        <v>0.67999999999999972</v>
      </c>
      <c r="J256" s="85">
        <f t="shared" si="71"/>
        <v>10.65666666666667</v>
      </c>
      <c r="K256" s="85">
        <f t="shared" si="72"/>
        <v>9.9766666666666701</v>
      </c>
      <c r="L256" s="2">
        <f t="shared" si="73"/>
        <v>9.9248528532049464E-4</v>
      </c>
      <c r="M256" s="29"/>
      <c r="N256" s="2"/>
      <c r="O256" s="28" t="b">
        <v>1</v>
      </c>
      <c r="P256" s="2" t="s">
        <v>471</v>
      </c>
      <c r="Q256" s="2" t="s">
        <v>472</v>
      </c>
      <c r="R256" s="2"/>
      <c r="S256" s="85"/>
      <c r="T256" s="2">
        <v>0</v>
      </c>
      <c r="U256" s="2"/>
      <c r="V256" s="2"/>
      <c r="W256" s="2"/>
      <c r="X256" s="2"/>
      <c r="Y256" s="2"/>
      <c r="Z256" s="29"/>
    </row>
    <row r="257" spans="1:26" x14ac:dyDescent="0.35">
      <c r="A257" s="28" t="b">
        <v>1</v>
      </c>
      <c r="B257" s="2" t="s">
        <v>473</v>
      </c>
      <c r="C257" s="103">
        <v>30</v>
      </c>
      <c r="D257" s="2">
        <v>38.51</v>
      </c>
      <c r="E257" s="85">
        <v>7.4399999999999999E-6</v>
      </c>
      <c r="F257" s="2">
        <v>0</v>
      </c>
      <c r="G257" s="35" t="s">
        <v>233</v>
      </c>
      <c r="H257" s="35"/>
      <c r="I257" s="2">
        <f>R256-D257</f>
        <v>-38.51</v>
      </c>
      <c r="J257" s="85">
        <f t="shared" si="71"/>
        <v>10.65666666666667</v>
      </c>
      <c r="K257" s="85">
        <f t="shared" si="72"/>
        <v>49.166666666666671</v>
      </c>
      <c r="L257" s="2">
        <f t="shared" si="73"/>
        <v>1.5825540311815088E-15</v>
      </c>
      <c r="M257" s="29"/>
      <c r="N257" s="2"/>
      <c r="O257" s="28" t="b">
        <v>1</v>
      </c>
      <c r="P257" s="2" t="s">
        <v>473</v>
      </c>
      <c r="Q257" s="2" t="s">
        <v>474</v>
      </c>
      <c r="R257" s="2"/>
      <c r="S257" s="85"/>
      <c r="T257" s="2">
        <v>0</v>
      </c>
      <c r="U257" s="2"/>
      <c r="V257" s="2"/>
      <c r="W257" s="2"/>
      <c r="X257" s="2"/>
      <c r="Y257" s="2"/>
      <c r="Z257" s="29"/>
    </row>
    <row r="258" spans="1:26" x14ac:dyDescent="0.35">
      <c r="A258" s="28" t="b">
        <v>1</v>
      </c>
      <c r="B258" s="2" t="s">
        <v>475</v>
      </c>
      <c r="C258" s="102">
        <v>30</v>
      </c>
      <c r="D258" s="2">
        <v>34.32</v>
      </c>
      <c r="E258" s="85">
        <v>1.4300000000000001E-4</v>
      </c>
      <c r="F258" s="2">
        <v>0</v>
      </c>
      <c r="G258" s="35" t="s">
        <v>233</v>
      </c>
      <c r="H258" s="35"/>
      <c r="I258" s="2">
        <f>R257-D258</f>
        <v>-34.32</v>
      </c>
      <c r="J258" s="85">
        <f t="shared" si="71"/>
        <v>10.65666666666667</v>
      </c>
      <c r="K258" s="85">
        <f t="shared" si="72"/>
        <v>44.976666666666674</v>
      </c>
      <c r="L258" s="2">
        <f t="shared" si="73"/>
        <v>2.8885123474770563E-14</v>
      </c>
      <c r="M258" s="29">
        <f t="shared" ref="M258" si="82">AVERAGE(L256:L258)</f>
        <v>3.3082842845032077E-4</v>
      </c>
      <c r="N258" s="2"/>
      <c r="O258" s="28" t="b">
        <v>1</v>
      </c>
      <c r="P258" s="2" t="s">
        <v>475</v>
      </c>
      <c r="Q258" s="2" t="s">
        <v>476</v>
      </c>
      <c r="R258" s="2"/>
      <c r="S258" s="85"/>
      <c r="T258" s="2">
        <v>0</v>
      </c>
      <c r="U258" s="2"/>
      <c r="V258" s="2"/>
      <c r="W258" s="2"/>
      <c r="X258" s="2"/>
      <c r="Y258" s="2"/>
      <c r="Z258" s="29"/>
    </row>
    <row r="259" spans="1:26" x14ac:dyDescent="0.35">
      <c r="A259" s="28" t="b">
        <v>1</v>
      </c>
      <c r="B259" s="2" t="s">
        <v>486</v>
      </c>
      <c r="C259" s="102">
        <v>31</v>
      </c>
      <c r="D259" s="2">
        <v>29.45</v>
      </c>
      <c r="E259" s="85">
        <v>4.45E-3</v>
      </c>
      <c r="F259" s="2">
        <v>0</v>
      </c>
      <c r="G259" s="35"/>
      <c r="H259" s="35"/>
      <c r="I259" s="2">
        <f>R258-D259</f>
        <v>-29.45</v>
      </c>
      <c r="J259" s="85">
        <f t="shared" si="71"/>
        <v>10.65666666666667</v>
      </c>
      <c r="K259" s="85">
        <f t="shared" si="72"/>
        <v>40.106666666666669</v>
      </c>
      <c r="L259" s="2">
        <f t="shared" si="73"/>
        <v>8.4467629680016053E-13</v>
      </c>
      <c r="M259" s="29"/>
      <c r="N259" s="2"/>
      <c r="O259" s="28" t="b">
        <v>1</v>
      </c>
      <c r="P259" s="2" t="s">
        <v>486</v>
      </c>
      <c r="Q259" s="2" t="s">
        <v>487</v>
      </c>
      <c r="R259" s="2">
        <v>40</v>
      </c>
      <c r="S259" s="85">
        <v>5.6100000000000004E-3</v>
      </c>
      <c r="T259" s="2">
        <v>0</v>
      </c>
      <c r="U259" s="2" t="s">
        <v>227</v>
      </c>
      <c r="V259" s="2"/>
      <c r="W259" s="2"/>
      <c r="X259" s="2"/>
      <c r="Y259" s="2"/>
      <c r="Z259" s="29"/>
    </row>
    <row r="260" spans="1:26" x14ac:dyDescent="0.35">
      <c r="A260" s="28" t="b">
        <v>1</v>
      </c>
      <c r="B260" s="2" t="s">
        <v>488</v>
      </c>
      <c r="C260" s="102">
        <v>31</v>
      </c>
      <c r="D260" s="2">
        <v>29.75</v>
      </c>
      <c r="E260" s="85">
        <v>3.5999999999999999E-3</v>
      </c>
      <c r="F260" s="2">
        <v>0</v>
      </c>
      <c r="G260" s="35"/>
      <c r="H260" s="35"/>
      <c r="I260" s="2">
        <f>R259-D260</f>
        <v>10.25</v>
      </c>
      <c r="J260" s="85">
        <f t="shared" si="71"/>
        <v>10.65666666666667</v>
      </c>
      <c r="K260" s="85">
        <f t="shared" si="72"/>
        <v>0.40666666666666984</v>
      </c>
      <c r="L260" s="2">
        <f t="shared" si="73"/>
        <v>0.754364313375115</v>
      </c>
      <c r="M260" s="29"/>
      <c r="N260" s="2"/>
      <c r="O260" s="28" t="b">
        <v>1</v>
      </c>
      <c r="P260" s="2" t="s">
        <v>488</v>
      </c>
      <c r="Q260" s="2" t="s">
        <v>489</v>
      </c>
      <c r="R260" s="2">
        <v>40</v>
      </c>
      <c r="S260" s="85">
        <v>5.6100000000000004E-3</v>
      </c>
      <c r="T260" s="2">
        <v>0</v>
      </c>
      <c r="U260" s="2" t="s">
        <v>227</v>
      </c>
      <c r="V260" s="2"/>
      <c r="W260" s="2"/>
      <c r="X260" s="2"/>
      <c r="Y260" s="2"/>
      <c r="Z260" s="29"/>
    </row>
    <row r="261" spans="1:26" x14ac:dyDescent="0.35">
      <c r="A261" s="28" t="b">
        <v>1</v>
      </c>
      <c r="B261" s="2" t="s">
        <v>490</v>
      </c>
      <c r="C261" s="102">
        <v>31</v>
      </c>
      <c r="D261" s="2">
        <v>29.34</v>
      </c>
      <c r="E261" s="85">
        <v>4.8199999999999996E-3</v>
      </c>
      <c r="F261" s="2">
        <v>0</v>
      </c>
      <c r="G261" s="35"/>
      <c r="H261" s="35"/>
      <c r="I261" s="2">
        <f>R260-D261</f>
        <v>10.66</v>
      </c>
      <c r="J261" s="85">
        <f t="shared" si="71"/>
        <v>10.65666666666667</v>
      </c>
      <c r="K261" s="85">
        <f t="shared" si="72"/>
        <v>-3.3333333333303017E-3</v>
      </c>
      <c r="L261" s="2">
        <f t="shared" si="73"/>
        <v>1.0023131618421708</v>
      </c>
      <c r="M261" s="29">
        <f t="shared" ref="M261" si="83">AVERAGE(L259:L261)</f>
        <v>0.58555915840604345</v>
      </c>
      <c r="N261" s="2"/>
      <c r="O261" s="28" t="b">
        <v>1</v>
      </c>
      <c r="P261" s="2" t="s">
        <v>490</v>
      </c>
      <c r="Q261" s="2" t="s">
        <v>491</v>
      </c>
      <c r="R261" s="2">
        <v>40</v>
      </c>
      <c r="S261" s="85">
        <v>5.6100000000000004E-3</v>
      </c>
      <c r="T261" s="2">
        <v>0</v>
      </c>
      <c r="U261" s="2" t="s">
        <v>227</v>
      </c>
      <c r="V261" s="2"/>
      <c r="W261" s="2"/>
      <c r="X261" s="2"/>
      <c r="Y261" s="2"/>
      <c r="Z261" s="29"/>
    </row>
    <row r="262" spans="1:26" x14ac:dyDescent="0.35">
      <c r="A262" s="28" t="b">
        <v>1</v>
      </c>
      <c r="B262" s="2" t="s">
        <v>501</v>
      </c>
      <c r="C262" s="102">
        <v>32</v>
      </c>
      <c r="D262" s="2">
        <v>29.05</v>
      </c>
      <c r="E262" s="85">
        <v>5.9199999999999999E-3</v>
      </c>
      <c r="F262" s="2">
        <v>0</v>
      </c>
      <c r="G262" s="35"/>
      <c r="H262" s="35"/>
      <c r="I262" s="2">
        <f>R261-D262</f>
        <v>10.95</v>
      </c>
      <c r="J262" s="85">
        <f t="shared" si="71"/>
        <v>10.65666666666667</v>
      </c>
      <c r="K262" s="85">
        <f t="shared" si="72"/>
        <v>-0.29333333333332945</v>
      </c>
      <c r="L262" s="2">
        <f t="shared" si="73"/>
        <v>1.225468442529126</v>
      </c>
      <c r="M262" s="29"/>
      <c r="N262" s="2"/>
      <c r="O262" s="86" t="b">
        <v>1</v>
      </c>
      <c r="P262" s="87" t="s">
        <v>501</v>
      </c>
      <c r="Q262" s="87" t="s">
        <v>502</v>
      </c>
      <c r="R262" s="87">
        <v>40</v>
      </c>
      <c r="S262" s="88">
        <v>5.6100000000000004E-3</v>
      </c>
      <c r="T262" s="87">
        <v>0</v>
      </c>
      <c r="U262" s="87" t="s">
        <v>227</v>
      </c>
      <c r="V262" s="2"/>
      <c r="W262" s="2"/>
      <c r="X262" s="2"/>
      <c r="Y262" s="2"/>
      <c r="Z262" s="29"/>
    </row>
    <row r="263" spans="1:26" ht="16" customHeight="1" x14ac:dyDescent="0.35">
      <c r="A263" s="86" t="b">
        <v>1</v>
      </c>
      <c r="B263" s="87" t="s">
        <v>503</v>
      </c>
      <c r="C263" s="103">
        <v>32</v>
      </c>
      <c r="D263" s="87">
        <v>29.15</v>
      </c>
      <c r="E263" s="88">
        <v>5.5199999999999997E-3</v>
      </c>
      <c r="F263" s="87">
        <v>0</v>
      </c>
      <c r="G263" s="87"/>
      <c r="H263" s="35"/>
      <c r="I263" s="2">
        <f>R262-D263</f>
        <v>10.850000000000001</v>
      </c>
      <c r="J263" s="85">
        <f t="shared" si="71"/>
        <v>10.65666666666667</v>
      </c>
      <c r="K263" s="85">
        <f t="shared" si="72"/>
        <v>-0.19333333333333158</v>
      </c>
      <c r="L263" s="2">
        <f t="shared" si="73"/>
        <v>1.1434024869669044</v>
      </c>
      <c r="M263" s="29"/>
      <c r="N263" s="2"/>
      <c r="O263" s="91" t="b">
        <v>1</v>
      </c>
      <c r="P263" s="92" t="s">
        <v>503</v>
      </c>
      <c r="Q263" s="92" t="s">
        <v>504</v>
      </c>
      <c r="R263" s="92">
        <v>40</v>
      </c>
      <c r="S263" s="93">
        <v>5.6100000000000004E-3</v>
      </c>
      <c r="T263" s="92">
        <v>0</v>
      </c>
      <c r="U263" s="92" t="s">
        <v>227</v>
      </c>
      <c r="V263" s="2"/>
      <c r="W263" s="2"/>
      <c r="X263" s="2"/>
      <c r="Y263" s="2"/>
      <c r="Z263" s="29"/>
    </row>
    <row r="264" spans="1:26" x14ac:dyDescent="0.35">
      <c r="A264" s="91" t="b">
        <v>1</v>
      </c>
      <c r="B264" s="96" t="s">
        <v>505</v>
      </c>
      <c r="C264" s="102">
        <v>32</v>
      </c>
      <c r="D264" s="97">
        <v>29.14</v>
      </c>
      <c r="E264" s="98">
        <v>5.5399999999999998E-3</v>
      </c>
      <c r="F264" s="92">
        <v>0</v>
      </c>
      <c r="G264" s="92"/>
      <c r="H264" s="35"/>
      <c r="I264" s="2">
        <f>R263-D264</f>
        <v>10.86</v>
      </c>
      <c r="J264" s="85">
        <f t="shared" si="71"/>
        <v>10.65666666666667</v>
      </c>
      <c r="K264" s="85">
        <f t="shared" si="72"/>
        <v>-0.20333333333332959</v>
      </c>
      <c r="L264" s="2">
        <f t="shared" si="73"/>
        <v>1.1513554801999779</v>
      </c>
      <c r="M264" s="29">
        <f t="shared" ref="M264" si="84">AVERAGE(L262:L264)</f>
        <v>1.1734088032320029</v>
      </c>
      <c r="N264" s="2"/>
      <c r="O264" s="28" t="b">
        <v>1</v>
      </c>
      <c r="P264" s="2" t="s">
        <v>505</v>
      </c>
      <c r="Q264" s="2" t="s">
        <v>506</v>
      </c>
      <c r="R264" s="2">
        <v>38.08</v>
      </c>
      <c r="S264" s="85">
        <v>1.9800000000000002E-2</v>
      </c>
      <c r="T264" s="2">
        <v>0</v>
      </c>
      <c r="U264" s="2"/>
      <c r="V264" s="87"/>
      <c r="W264" s="87"/>
      <c r="X264" s="87"/>
      <c r="Y264" s="2"/>
      <c r="Z264" s="29"/>
    </row>
    <row r="265" spans="1:26" x14ac:dyDescent="0.35">
      <c r="A265" s="28" t="b">
        <v>1</v>
      </c>
      <c r="B265" s="2" t="s">
        <v>516</v>
      </c>
      <c r="C265" s="102">
        <v>33</v>
      </c>
      <c r="D265" s="2">
        <v>31.1</v>
      </c>
      <c r="E265" s="85">
        <v>1.39E-3</v>
      </c>
      <c r="F265" s="2">
        <v>0</v>
      </c>
      <c r="G265" s="2"/>
      <c r="H265" s="35"/>
      <c r="I265" s="2">
        <f>R264-D265</f>
        <v>6.9799999999999969</v>
      </c>
      <c r="J265" s="85">
        <f t="shared" si="71"/>
        <v>10.65666666666667</v>
      </c>
      <c r="K265" s="85">
        <f t="shared" si="72"/>
        <v>3.676666666666673</v>
      </c>
      <c r="L265" s="2">
        <f t="shared" si="73"/>
        <v>7.8201133718359017E-2</v>
      </c>
      <c r="M265" s="29"/>
      <c r="N265" s="2"/>
      <c r="O265" s="28" t="b">
        <v>1</v>
      </c>
      <c r="P265" s="2" t="s">
        <v>516</v>
      </c>
      <c r="Q265" s="2" t="s">
        <v>517</v>
      </c>
      <c r="R265" s="2">
        <v>40</v>
      </c>
      <c r="S265" s="85">
        <v>5.6100000000000004E-3</v>
      </c>
      <c r="T265" s="2">
        <v>0</v>
      </c>
      <c r="U265" s="2" t="s">
        <v>227</v>
      </c>
      <c r="V265" s="92"/>
      <c r="W265" s="92"/>
      <c r="X265" s="92"/>
      <c r="Y265" s="87"/>
      <c r="Z265" s="29"/>
    </row>
    <row r="266" spans="1:26" x14ac:dyDescent="0.35">
      <c r="A266" s="28" t="b">
        <v>1</v>
      </c>
      <c r="B266" s="2" t="s">
        <v>518</v>
      </c>
      <c r="C266" s="102">
        <v>33</v>
      </c>
      <c r="D266" s="2">
        <v>30.9</v>
      </c>
      <c r="E266" s="85">
        <v>1.5900000000000001E-3</v>
      </c>
      <c r="F266" s="2">
        <v>0</v>
      </c>
      <c r="G266" s="2"/>
      <c r="H266" s="87"/>
      <c r="I266" s="2">
        <f>R265-D266</f>
        <v>9.1000000000000014</v>
      </c>
      <c r="J266" s="85">
        <f t="shared" si="71"/>
        <v>10.65666666666667</v>
      </c>
      <c r="K266" s="85">
        <f t="shared" si="72"/>
        <v>1.5566666666666684</v>
      </c>
      <c r="L266" s="2">
        <f t="shared" si="73"/>
        <v>0.33993559320321215</v>
      </c>
      <c r="M266" s="29"/>
      <c r="N266" s="2"/>
      <c r="O266" s="28" t="b">
        <v>1</v>
      </c>
      <c r="P266" s="2" t="s">
        <v>518</v>
      </c>
      <c r="Q266" s="2" t="s">
        <v>519</v>
      </c>
      <c r="R266" s="2">
        <v>40</v>
      </c>
      <c r="S266" s="85">
        <v>5.6100000000000004E-3</v>
      </c>
      <c r="T266" s="2">
        <v>0</v>
      </c>
      <c r="U266" s="2" t="s">
        <v>227</v>
      </c>
      <c r="V266" s="2"/>
      <c r="W266" s="2"/>
      <c r="X266" s="2"/>
      <c r="Y266" s="92"/>
      <c r="Z266" s="100"/>
    </row>
    <row r="267" spans="1:26" x14ac:dyDescent="0.35">
      <c r="A267" s="28" t="b">
        <v>1</v>
      </c>
      <c r="B267" s="2" t="s">
        <v>520</v>
      </c>
      <c r="C267" s="102">
        <v>33</v>
      </c>
      <c r="D267" s="2">
        <v>30.78</v>
      </c>
      <c r="E267" s="85">
        <v>1.75E-3</v>
      </c>
      <c r="F267" s="2">
        <v>0</v>
      </c>
      <c r="G267" s="2"/>
      <c r="H267" s="92"/>
      <c r="I267" s="2">
        <f>R266-D267</f>
        <v>9.2199999999999989</v>
      </c>
      <c r="J267" s="85">
        <f t="shared" si="71"/>
        <v>10.65666666666667</v>
      </c>
      <c r="K267" s="85">
        <f t="shared" si="72"/>
        <v>1.436666666666671</v>
      </c>
      <c r="L267" s="2">
        <f t="shared" si="73"/>
        <v>0.36941986014740613</v>
      </c>
      <c r="M267" s="29">
        <f t="shared" ref="M267" si="85">AVERAGE(L265:L267)</f>
        <v>0.26251886235632577</v>
      </c>
      <c r="N267" s="87"/>
      <c r="O267" s="28" t="b">
        <v>1</v>
      </c>
      <c r="P267" s="2" t="s">
        <v>520</v>
      </c>
      <c r="Q267" s="2" t="s">
        <v>521</v>
      </c>
      <c r="R267" s="2">
        <v>40</v>
      </c>
      <c r="S267" s="85">
        <v>5.6100000000000004E-3</v>
      </c>
      <c r="T267" s="2">
        <v>0</v>
      </c>
      <c r="U267" s="2" t="s">
        <v>227</v>
      </c>
      <c r="V267" s="2"/>
      <c r="W267" s="2"/>
      <c r="X267" s="2"/>
      <c r="Y267" s="2"/>
      <c r="Z267" s="94"/>
    </row>
    <row r="268" spans="1:26" x14ac:dyDescent="0.35">
      <c r="A268" s="28" t="b">
        <v>1</v>
      </c>
      <c r="B268" s="2" t="s">
        <v>531</v>
      </c>
      <c r="C268" s="102">
        <v>34</v>
      </c>
      <c r="D268" s="2">
        <v>27.72</v>
      </c>
      <c r="E268" s="85">
        <v>1.5100000000000001E-2</v>
      </c>
      <c r="F268" s="2">
        <v>0</v>
      </c>
      <c r="G268" s="2"/>
      <c r="H268" s="2"/>
      <c r="I268" s="2">
        <f>R267-D268</f>
        <v>12.280000000000001</v>
      </c>
      <c r="J268" s="85">
        <f t="shared" si="71"/>
        <v>10.65666666666667</v>
      </c>
      <c r="K268" s="85">
        <f t="shared" si="72"/>
        <v>-1.6233333333333313</v>
      </c>
      <c r="L268" s="2">
        <f t="shared" si="73"/>
        <v>3.080860444627096</v>
      </c>
      <c r="M268" s="29"/>
      <c r="N268" s="92"/>
      <c r="O268" s="28" t="b">
        <v>1</v>
      </c>
      <c r="P268" s="2" t="s">
        <v>531</v>
      </c>
      <c r="Q268" s="2" t="s">
        <v>532</v>
      </c>
      <c r="R268" s="2">
        <v>38.090000000000003</v>
      </c>
      <c r="S268" s="85">
        <v>1.9599999999999999E-2</v>
      </c>
      <c r="T268" s="2">
        <v>0</v>
      </c>
      <c r="U268" s="2"/>
      <c r="V268" s="2"/>
      <c r="W268" s="2"/>
      <c r="X268" s="2"/>
      <c r="Y268" s="2"/>
      <c r="Z268" s="29"/>
    </row>
    <row r="269" spans="1:26" x14ac:dyDescent="0.35">
      <c r="A269" s="28" t="b">
        <v>1</v>
      </c>
      <c r="B269" s="2" t="s">
        <v>533</v>
      </c>
      <c r="C269" s="103">
        <v>34</v>
      </c>
      <c r="D269" s="2">
        <v>28.26</v>
      </c>
      <c r="E269" s="85">
        <v>1.03E-2</v>
      </c>
      <c r="F269" s="2">
        <v>0</v>
      </c>
      <c r="G269" s="2"/>
      <c r="H269" s="2"/>
      <c r="I269" s="2">
        <f>R268-D269</f>
        <v>9.8300000000000018</v>
      </c>
      <c r="J269" s="85">
        <f t="shared" si="71"/>
        <v>10.65666666666667</v>
      </c>
      <c r="K269" s="85">
        <f t="shared" si="72"/>
        <v>0.82666666666666799</v>
      </c>
      <c r="L269" s="2">
        <f t="shared" si="73"/>
        <v>0.56383046352290167</v>
      </c>
      <c r="M269" s="29"/>
      <c r="N269" s="2"/>
      <c r="O269" s="28" t="b">
        <v>1</v>
      </c>
      <c r="P269" s="2" t="s">
        <v>533</v>
      </c>
      <c r="Q269" s="2" t="s">
        <v>534</v>
      </c>
      <c r="R269" s="2">
        <v>40</v>
      </c>
      <c r="S269" s="85">
        <v>5.6100000000000004E-3</v>
      </c>
      <c r="T269" s="2">
        <v>0</v>
      </c>
      <c r="U269" s="2" t="s">
        <v>227</v>
      </c>
      <c r="V269" s="2"/>
      <c r="W269" s="2"/>
      <c r="X269" s="2"/>
      <c r="Y269" s="2"/>
      <c r="Z269" s="29"/>
    </row>
    <row r="270" spans="1:26" x14ac:dyDescent="0.35">
      <c r="A270" s="28" t="b">
        <v>1</v>
      </c>
      <c r="B270" s="2" t="s">
        <v>535</v>
      </c>
      <c r="C270" s="102">
        <v>34</v>
      </c>
      <c r="D270" s="2">
        <v>27.56</v>
      </c>
      <c r="E270" s="85">
        <v>1.6899999999999998E-2</v>
      </c>
      <c r="F270" s="2">
        <v>0</v>
      </c>
      <c r="G270" s="2"/>
      <c r="H270" s="2"/>
      <c r="I270" s="2">
        <f>R269-D270</f>
        <v>12.440000000000001</v>
      </c>
      <c r="J270" s="85">
        <f t="shared" si="71"/>
        <v>10.65666666666667</v>
      </c>
      <c r="K270" s="85">
        <f t="shared" si="72"/>
        <v>-1.7833333333333314</v>
      </c>
      <c r="L270" s="2">
        <f t="shared" si="73"/>
        <v>3.4422057489773161</v>
      </c>
      <c r="M270" s="29">
        <f t="shared" ref="M270" si="86">AVERAGE(L268:L270)</f>
        <v>2.3622988857091047</v>
      </c>
      <c r="N270" s="2"/>
      <c r="O270" s="28" t="b">
        <v>1</v>
      </c>
      <c r="P270" s="2" t="s">
        <v>535</v>
      </c>
      <c r="Q270" s="2" t="s">
        <v>536</v>
      </c>
      <c r="R270" s="2">
        <v>40</v>
      </c>
      <c r="S270" s="85">
        <v>5.6100000000000004E-3</v>
      </c>
      <c r="T270" s="2">
        <v>0</v>
      </c>
      <c r="U270" s="2" t="s">
        <v>227</v>
      </c>
      <c r="V270" s="2"/>
      <c r="W270" s="2"/>
      <c r="X270" s="2"/>
      <c r="Y270" s="2"/>
      <c r="Z270" s="29"/>
    </row>
    <row r="271" spans="1:26" x14ac:dyDescent="0.35">
      <c r="A271" s="28" t="b">
        <v>1</v>
      </c>
      <c r="B271" s="2" t="s">
        <v>540</v>
      </c>
      <c r="C271" s="102">
        <v>35</v>
      </c>
      <c r="D271" s="2">
        <v>33.5</v>
      </c>
      <c r="E271" s="85">
        <v>2.5599999999999999E-4</v>
      </c>
      <c r="F271" s="2">
        <v>0</v>
      </c>
      <c r="G271" s="2" t="s">
        <v>233</v>
      </c>
      <c r="H271" s="2"/>
      <c r="I271" s="2">
        <f>R270-D271</f>
        <v>6.5</v>
      </c>
      <c r="J271" s="85">
        <f t="shared" si="71"/>
        <v>10.65666666666667</v>
      </c>
      <c r="K271" s="85">
        <f t="shared" si="72"/>
        <v>4.1566666666666698</v>
      </c>
      <c r="L271" s="2">
        <f t="shared" si="73"/>
        <v>5.6068463048114324E-2</v>
      </c>
      <c r="M271" s="29"/>
      <c r="N271" s="2"/>
      <c r="O271" s="28" t="b">
        <v>1</v>
      </c>
      <c r="P271" s="2" t="s">
        <v>540</v>
      </c>
      <c r="Q271" s="2" t="s">
        <v>541</v>
      </c>
      <c r="R271" s="2"/>
      <c r="S271" s="85"/>
      <c r="T271" s="2">
        <v>0</v>
      </c>
      <c r="U271" s="2"/>
      <c r="V271" s="2"/>
      <c r="W271" s="2"/>
      <c r="X271" s="2"/>
      <c r="Y271" s="2"/>
      <c r="Z271" s="29"/>
    </row>
    <row r="272" spans="1:26" x14ac:dyDescent="0.35">
      <c r="A272" s="28" t="b">
        <v>1</v>
      </c>
      <c r="B272" s="2" t="s">
        <v>542</v>
      </c>
      <c r="C272" s="102">
        <v>35</v>
      </c>
      <c r="D272" s="2">
        <v>33.83</v>
      </c>
      <c r="E272" s="85">
        <v>2.02E-4</v>
      </c>
      <c r="F272" s="2">
        <v>0</v>
      </c>
      <c r="G272" s="2" t="s">
        <v>233</v>
      </c>
      <c r="H272" s="2"/>
      <c r="I272" s="2">
        <f>R271-D272</f>
        <v>-33.83</v>
      </c>
      <c r="J272" s="85">
        <f t="shared" si="71"/>
        <v>10.65666666666667</v>
      </c>
      <c r="K272" s="85">
        <f t="shared" si="72"/>
        <v>44.486666666666665</v>
      </c>
      <c r="L272" s="2">
        <f t="shared" si="73"/>
        <v>4.0567563649201123E-14</v>
      </c>
      <c r="M272" s="29"/>
      <c r="N272" s="2"/>
      <c r="O272" s="28" t="b">
        <v>1</v>
      </c>
      <c r="P272" s="2" t="s">
        <v>542</v>
      </c>
      <c r="Q272" s="2" t="s">
        <v>543</v>
      </c>
      <c r="R272" s="2"/>
      <c r="S272" s="85"/>
      <c r="T272" s="2">
        <v>0</v>
      </c>
      <c r="U272" s="2"/>
      <c r="V272" s="2"/>
      <c r="W272" s="2"/>
      <c r="X272" s="2"/>
      <c r="Y272" s="2"/>
      <c r="Z272" s="29"/>
    </row>
    <row r="273" spans="1:26" x14ac:dyDescent="0.35">
      <c r="A273" s="28" t="b">
        <v>1</v>
      </c>
      <c r="B273" s="2" t="s">
        <v>544</v>
      </c>
      <c r="C273" s="102">
        <v>35</v>
      </c>
      <c r="D273" s="2">
        <v>33.51</v>
      </c>
      <c r="E273" s="85">
        <v>2.5399999999999999E-4</v>
      </c>
      <c r="F273" s="2">
        <v>0</v>
      </c>
      <c r="G273" s="2" t="s">
        <v>233</v>
      </c>
      <c r="H273" s="2"/>
      <c r="I273" s="2">
        <f>R272-D273</f>
        <v>-33.51</v>
      </c>
      <c r="J273" s="85">
        <f t="shared" si="71"/>
        <v>10.65666666666667</v>
      </c>
      <c r="K273" s="85">
        <f t="shared" si="72"/>
        <v>44.166666666666671</v>
      </c>
      <c r="L273" s="2">
        <f t="shared" si="73"/>
        <v>5.0641728997808213E-14</v>
      </c>
      <c r="M273" s="29">
        <f t="shared" ref="M273" si="87">AVERAGE(L271:L273)</f>
        <v>1.8689487682735175E-2</v>
      </c>
      <c r="N273" s="2"/>
      <c r="O273" s="28" t="b">
        <v>1</v>
      </c>
      <c r="P273" s="2" t="s">
        <v>544</v>
      </c>
      <c r="Q273" s="2" t="s">
        <v>545</v>
      </c>
      <c r="R273" s="2"/>
      <c r="S273" s="85"/>
      <c r="T273" s="2">
        <v>0</v>
      </c>
      <c r="U273" s="2"/>
      <c r="V273" s="2"/>
      <c r="W273" s="2"/>
      <c r="X273" s="2"/>
      <c r="Y273" s="2"/>
      <c r="Z273" s="29"/>
    </row>
    <row r="274" spans="1:26" x14ac:dyDescent="0.35">
      <c r="A274" s="28" t="b">
        <v>1</v>
      </c>
      <c r="B274" s="2" t="s">
        <v>327</v>
      </c>
      <c r="C274" s="102">
        <v>36</v>
      </c>
      <c r="D274" s="2">
        <v>32.619999999999997</v>
      </c>
      <c r="E274" s="85">
        <v>4.75E-4</v>
      </c>
      <c r="F274" s="2">
        <v>0</v>
      </c>
      <c r="G274" s="2" t="s">
        <v>233</v>
      </c>
      <c r="H274" s="2"/>
      <c r="I274" s="2">
        <f>R273-D274</f>
        <v>-32.619999999999997</v>
      </c>
      <c r="J274" s="85">
        <f t="shared" si="71"/>
        <v>10.65666666666667</v>
      </c>
      <c r="K274" s="85">
        <f t="shared" si="72"/>
        <v>43.276666666666671</v>
      </c>
      <c r="L274" s="2">
        <f t="shared" si="73"/>
        <v>9.3848043045712992E-14</v>
      </c>
      <c r="M274" s="29"/>
      <c r="N274" s="2"/>
      <c r="O274" s="28" t="b">
        <v>1</v>
      </c>
      <c r="P274" s="2" t="s">
        <v>327</v>
      </c>
      <c r="Q274" s="2" t="s">
        <v>328</v>
      </c>
      <c r="R274" s="2">
        <v>40</v>
      </c>
      <c r="S274" s="85">
        <v>5.6100000000000004E-3</v>
      </c>
      <c r="T274" s="2">
        <v>0</v>
      </c>
      <c r="U274" s="2" t="s">
        <v>227</v>
      </c>
      <c r="V274" s="2"/>
      <c r="W274" s="2"/>
      <c r="X274" s="2"/>
      <c r="Y274" s="2"/>
      <c r="Z274" s="29"/>
    </row>
    <row r="275" spans="1:26" x14ac:dyDescent="0.35">
      <c r="A275" s="28" t="b">
        <v>1</v>
      </c>
      <c r="B275" s="2" t="s">
        <v>329</v>
      </c>
      <c r="C275" s="103">
        <v>36</v>
      </c>
      <c r="D275" s="2">
        <v>29.94</v>
      </c>
      <c r="E275" s="85">
        <v>3.15E-3</v>
      </c>
      <c r="F275" s="2">
        <v>0</v>
      </c>
      <c r="G275" s="2"/>
      <c r="H275" s="2"/>
      <c r="I275" s="2">
        <f>R274-D275</f>
        <v>10.059999999999999</v>
      </c>
      <c r="J275" s="85">
        <f t="shared" si="71"/>
        <v>10.65666666666667</v>
      </c>
      <c r="K275" s="85">
        <f t="shared" ref="K275" si="88">J275-I275</f>
        <v>0.59666666666667112</v>
      </c>
      <c r="L275" s="2">
        <f t="shared" si="73"/>
        <v>0.66128007306126768</v>
      </c>
      <c r="M275" s="29"/>
      <c r="N275" s="2"/>
      <c r="O275" s="28" t="b">
        <v>1</v>
      </c>
      <c r="P275" s="2" t="s">
        <v>329</v>
      </c>
      <c r="Q275" s="2" t="s">
        <v>330</v>
      </c>
      <c r="R275" s="2">
        <v>40</v>
      </c>
      <c r="S275" s="85">
        <v>5.6100000000000004E-3</v>
      </c>
      <c r="T275" s="2">
        <v>0</v>
      </c>
      <c r="U275" s="2" t="s">
        <v>227</v>
      </c>
      <c r="V275" s="2"/>
      <c r="W275" s="2"/>
      <c r="X275" s="2"/>
      <c r="Y275" s="2"/>
      <c r="Z275" s="29"/>
    </row>
    <row r="276" spans="1:26" x14ac:dyDescent="0.35">
      <c r="A276" s="28" t="b">
        <v>1</v>
      </c>
      <c r="B276" s="2" t="s">
        <v>331</v>
      </c>
      <c r="C276" s="102">
        <v>36</v>
      </c>
      <c r="D276" s="2">
        <v>30.05</v>
      </c>
      <c r="E276" s="85">
        <v>2.9199999999999999E-3</v>
      </c>
      <c r="F276" s="2">
        <v>0</v>
      </c>
      <c r="G276" s="2"/>
      <c r="H276" s="2"/>
      <c r="I276" s="2">
        <f>R274-D276</f>
        <v>9.9499999999999993</v>
      </c>
      <c r="J276" s="85">
        <f t="shared" si="71"/>
        <v>10.65666666666667</v>
      </c>
      <c r="K276" s="85">
        <f t="shared" si="72"/>
        <v>0.70666666666667055</v>
      </c>
      <c r="L276" s="2">
        <f t="shared" si="73"/>
        <v>0.61273422126456301</v>
      </c>
      <c r="M276" s="29">
        <f t="shared" ref="M276" si="89">AVERAGE(L274:L276)</f>
        <v>0.42467143144197483</v>
      </c>
      <c r="N276" s="2"/>
      <c r="O276" s="28" t="b">
        <v>1</v>
      </c>
      <c r="P276" s="2" t="s">
        <v>331</v>
      </c>
      <c r="Q276" s="2" t="s">
        <v>332</v>
      </c>
      <c r="R276" s="2">
        <v>40</v>
      </c>
      <c r="S276" s="85">
        <v>5.6100000000000004E-3</v>
      </c>
      <c r="T276" s="2">
        <v>0</v>
      </c>
      <c r="U276" s="2" t="s">
        <v>227</v>
      </c>
      <c r="V276" s="2"/>
      <c r="W276" s="2"/>
      <c r="X276" s="2"/>
      <c r="Y276" s="2"/>
      <c r="Z276" s="29"/>
    </row>
    <row r="277" spans="1:26" x14ac:dyDescent="0.35">
      <c r="A277" s="28" t="b">
        <v>1</v>
      </c>
      <c r="B277" s="2" t="s">
        <v>345</v>
      </c>
      <c r="C277" s="102">
        <v>37</v>
      </c>
      <c r="D277" s="2">
        <v>31.25</v>
      </c>
      <c r="E277" s="85">
        <v>1.25E-3</v>
      </c>
      <c r="F277" s="2">
        <v>0</v>
      </c>
      <c r="G277" s="2"/>
      <c r="H277" s="2"/>
      <c r="I277" s="2">
        <f>R275-D277</f>
        <v>8.75</v>
      </c>
      <c r="J277" s="85">
        <f t="shared" si="71"/>
        <v>10.65666666666667</v>
      </c>
      <c r="K277" s="85">
        <f t="shared" si="72"/>
        <v>1.9066666666666698</v>
      </c>
      <c r="L277" s="2">
        <f t="shared" si="73"/>
        <v>0.26670806073633879</v>
      </c>
      <c r="M277" s="29"/>
      <c r="N277" s="2"/>
      <c r="O277" s="28" t="b">
        <v>1</v>
      </c>
      <c r="P277" s="2" t="s">
        <v>345</v>
      </c>
      <c r="Q277" s="2" t="s">
        <v>346</v>
      </c>
      <c r="R277" s="2">
        <v>37.61</v>
      </c>
      <c r="S277" s="85">
        <v>2.69E-2</v>
      </c>
      <c r="T277" s="2">
        <v>0</v>
      </c>
      <c r="U277" s="2"/>
      <c r="V277" s="2"/>
      <c r="W277" s="2"/>
      <c r="X277" s="2"/>
      <c r="Y277" s="2"/>
      <c r="Z277" s="29"/>
    </row>
    <row r="278" spans="1:26" x14ac:dyDescent="0.35">
      <c r="A278" s="28" t="b">
        <v>1</v>
      </c>
      <c r="B278" s="2" t="s">
        <v>347</v>
      </c>
      <c r="C278" s="102">
        <v>37</v>
      </c>
      <c r="D278" s="2">
        <v>28.48</v>
      </c>
      <c r="E278" s="85">
        <v>8.8100000000000001E-3</v>
      </c>
      <c r="F278" s="2">
        <v>0</v>
      </c>
      <c r="G278" s="2"/>
      <c r="H278" s="2"/>
      <c r="I278" s="2">
        <f>R276-D278</f>
        <v>11.52</v>
      </c>
      <c r="J278" s="85">
        <f t="shared" si="71"/>
        <v>10.65666666666667</v>
      </c>
      <c r="K278" s="85">
        <f t="shared" si="72"/>
        <v>-0.86333333333332973</v>
      </c>
      <c r="L278" s="2">
        <f t="shared" si="73"/>
        <v>1.8192367879965583</v>
      </c>
      <c r="M278" s="29"/>
      <c r="N278" s="2"/>
      <c r="O278" s="28" t="b">
        <v>1</v>
      </c>
      <c r="P278" s="2" t="s">
        <v>347</v>
      </c>
      <c r="Q278" s="2" t="s">
        <v>348</v>
      </c>
      <c r="R278" s="2">
        <v>40</v>
      </c>
      <c r="S278" s="85">
        <v>5.6100000000000004E-3</v>
      </c>
      <c r="T278" s="2">
        <v>0</v>
      </c>
      <c r="U278" s="2" t="s">
        <v>227</v>
      </c>
      <c r="V278" s="2"/>
      <c r="W278" s="2"/>
      <c r="X278" s="2"/>
      <c r="Y278" s="2"/>
      <c r="Z278" s="29"/>
    </row>
    <row r="279" spans="1:26" x14ac:dyDescent="0.35">
      <c r="A279" s="28" t="b">
        <v>1</v>
      </c>
      <c r="B279" s="2" t="s">
        <v>349</v>
      </c>
      <c r="C279" s="102">
        <v>37</v>
      </c>
      <c r="D279" s="2">
        <v>28.69</v>
      </c>
      <c r="E279" s="85">
        <v>7.62E-3</v>
      </c>
      <c r="F279" s="2">
        <v>0</v>
      </c>
      <c r="G279" s="2"/>
      <c r="H279" s="2"/>
      <c r="I279" s="2">
        <f>R277-D279</f>
        <v>8.9199999999999982</v>
      </c>
      <c r="J279" s="85">
        <f t="shared" si="71"/>
        <v>10.65666666666667</v>
      </c>
      <c r="K279" s="85">
        <f t="shared" si="72"/>
        <v>1.7366666666666717</v>
      </c>
      <c r="L279" s="2">
        <f t="shared" si="73"/>
        <v>0.30006216666631591</v>
      </c>
      <c r="M279" s="29">
        <f t="shared" ref="M279" si="90">AVERAGE(L277:L279)</f>
        <v>0.79533567179973763</v>
      </c>
      <c r="N279" s="2"/>
      <c r="O279" s="28" t="b">
        <v>1</v>
      </c>
      <c r="P279" s="2" t="s">
        <v>349</v>
      </c>
      <c r="Q279" s="2" t="s">
        <v>350</v>
      </c>
      <c r="R279" s="2">
        <v>39.36</v>
      </c>
      <c r="S279" s="85">
        <v>8.5299999999999994E-3</v>
      </c>
      <c r="T279" s="2">
        <v>0</v>
      </c>
      <c r="U279" s="2"/>
      <c r="V279" s="2"/>
      <c r="W279" s="2"/>
      <c r="X279" s="2"/>
      <c r="Y279" s="2"/>
      <c r="Z279" s="29"/>
    </row>
    <row r="280" spans="1:26" x14ac:dyDescent="0.35">
      <c r="A280" s="28" t="b">
        <v>1</v>
      </c>
      <c r="B280" s="2" t="s">
        <v>363</v>
      </c>
      <c r="C280" s="102">
        <v>38</v>
      </c>
      <c r="D280" s="2">
        <v>32.32</v>
      </c>
      <c r="E280" s="85">
        <v>5.8699999999999996E-4</v>
      </c>
      <c r="F280" s="2">
        <v>0</v>
      </c>
      <c r="G280" s="2" t="s">
        <v>233</v>
      </c>
      <c r="H280" s="2"/>
      <c r="I280" s="2">
        <f>R278-D280</f>
        <v>7.68</v>
      </c>
      <c r="J280" s="85">
        <f t="shared" si="71"/>
        <v>10.65666666666667</v>
      </c>
      <c r="K280" s="85">
        <f t="shared" si="72"/>
        <v>2.9766666666666701</v>
      </c>
      <c r="L280" s="2">
        <f t="shared" si="73"/>
        <v>0.12703811652102334</v>
      </c>
      <c r="M280" s="29"/>
      <c r="N280" s="2"/>
      <c r="O280" s="28" t="b">
        <v>1</v>
      </c>
      <c r="P280" s="2" t="s">
        <v>363</v>
      </c>
      <c r="Q280" s="2" t="s">
        <v>364</v>
      </c>
      <c r="R280" s="2">
        <v>40</v>
      </c>
      <c r="S280" s="85">
        <v>5.6100000000000004E-3</v>
      </c>
      <c r="T280" s="2">
        <v>0</v>
      </c>
      <c r="U280" s="2" t="s">
        <v>227</v>
      </c>
      <c r="V280" s="2"/>
      <c r="W280" s="2"/>
      <c r="X280" s="2"/>
      <c r="Y280" s="2"/>
      <c r="Z280" s="29"/>
    </row>
    <row r="281" spans="1:26" x14ac:dyDescent="0.35">
      <c r="A281" s="28" t="b">
        <v>1</v>
      </c>
      <c r="B281" s="2" t="s">
        <v>365</v>
      </c>
      <c r="C281" s="103">
        <v>38</v>
      </c>
      <c r="D281" s="2">
        <v>30.59</v>
      </c>
      <c r="E281" s="85">
        <v>2E-3</v>
      </c>
      <c r="F281" s="2">
        <v>0</v>
      </c>
      <c r="G281" s="2"/>
      <c r="H281" s="2"/>
      <c r="I281" s="2">
        <f>R279-D281</f>
        <v>8.77</v>
      </c>
      <c r="J281" s="85">
        <f t="shared" si="71"/>
        <v>10.65666666666667</v>
      </c>
      <c r="K281" s="85">
        <f t="shared" si="72"/>
        <v>1.8866666666666703</v>
      </c>
      <c r="L281" s="2">
        <f t="shared" si="73"/>
        <v>0.27043116652002547</v>
      </c>
      <c r="M281" s="29"/>
      <c r="N281" s="2"/>
      <c r="O281" s="28" t="b">
        <v>1</v>
      </c>
      <c r="P281" s="2" t="s">
        <v>365</v>
      </c>
      <c r="Q281" s="2" t="s">
        <v>366</v>
      </c>
      <c r="R281" s="2">
        <v>40</v>
      </c>
      <c r="S281" s="85">
        <v>5.6100000000000004E-3</v>
      </c>
      <c r="T281" s="2">
        <v>0</v>
      </c>
      <c r="U281" s="2" t="s">
        <v>227</v>
      </c>
      <c r="V281" s="2"/>
      <c r="W281" s="2"/>
      <c r="X281" s="2"/>
      <c r="Y281" s="2"/>
      <c r="Z281" s="29"/>
    </row>
    <row r="282" spans="1:26" x14ac:dyDescent="0.35">
      <c r="A282" s="28" t="b">
        <v>1</v>
      </c>
      <c r="B282" s="2" t="s">
        <v>367</v>
      </c>
      <c r="C282" s="102">
        <v>38</v>
      </c>
      <c r="D282" s="2">
        <v>30.63</v>
      </c>
      <c r="E282" s="85">
        <v>1.9400000000000001E-3</v>
      </c>
      <c r="F282" s="2">
        <v>0</v>
      </c>
      <c r="G282" s="2"/>
      <c r="H282" s="2"/>
      <c r="I282" s="2">
        <f>R280-D282</f>
        <v>9.370000000000001</v>
      </c>
      <c r="J282" s="85">
        <f t="shared" si="71"/>
        <v>10.65666666666667</v>
      </c>
      <c r="K282" s="85">
        <f t="shared" si="72"/>
        <v>1.2866666666666688</v>
      </c>
      <c r="L282" s="2">
        <f t="shared" si="73"/>
        <v>0.40989699919513523</v>
      </c>
      <c r="M282" s="29">
        <f t="shared" ref="M282" si="91">AVERAGE(L280:L282)</f>
        <v>0.269122094078728</v>
      </c>
      <c r="N282" s="2"/>
      <c r="O282" s="28" t="b">
        <v>1</v>
      </c>
      <c r="P282" s="2" t="s">
        <v>367</v>
      </c>
      <c r="Q282" s="2" t="s">
        <v>368</v>
      </c>
      <c r="R282" s="2">
        <v>40</v>
      </c>
      <c r="S282" s="85">
        <v>5.6100000000000004E-3</v>
      </c>
      <c r="T282" s="2">
        <v>0</v>
      </c>
      <c r="U282" s="2" t="s">
        <v>227</v>
      </c>
      <c r="V282" s="2"/>
      <c r="W282" s="2"/>
      <c r="X282" s="2"/>
      <c r="Y282" s="2"/>
      <c r="Z282" s="29"/>
    </row>
    <row r="283" spans="1:26" x14ac:dyDescent="0.35">
      <c r="A283" s="28" t="b">
        <v>1</v>
      </c>
      <c r="B283" s="2" t="s">
        <v>381</v>
      </c>
      <c r="C283" s="102">
        <v>39</v>
      </c>
      <c r="D283" s="2">
        <v>27.99</v>
      </c>
      <c r="E283" s="85">
        <v>1.24E-2</v>
      </c>
      <c r="F283" s="2">
        <v>0</v>
      </c>
      <c r="G283" s="2"/>
      <c r="H283" s="2"/>
      <c r="I283" s="2">
        <f>R281-D283</f>
        <v>12.010000000000002</v>
      </c>
      <c r="J283" s="85">
        <f t="shared" si="71"/>
        <v>10.65666666666667</v>
      </c>
      <c r="K283" s="85">
        <f t="shared" si="72"/>
        <v>-1.3533333333333317</v>
      </c>
      <c r="L283" s="2">
        <f t="shared" si="73"/>
        <v>2.5550177846558229</v>
      </c>
      <c r="M283" s="29"/>
      <c r="N283" s="2"/>
      <c r="O283" s="28" t="b">
        <v>1</v>
      </c>
      <c r="P283" s="2" t="s">
        <v>381</v>
      </c>
      <c r="Q283" s="2" t="s">
        <v>382</v>
      </c>
      <c r="R283" s="2">
        <v>40</v>
      </c>
      <c r="S283" s="85">
        <v>5.6100000000000004E-3</v>
      </c>
      <c r="T283" s="2">
        <v>0</v>
      </c>
      <c r="U283" s="2" t="s">
        <v>227</v>
      </c>
      <c r="V283" s="2"/>
      <c r="W283" s="2"/>
      <c r="X283" s="2"/>
      <c r="Y283" s="2"/>
      <c r="Z283" s="29"/>
    </row>
    <row r="284" spans="1:26" x14ac:dyDescent="0.35">
      <c r="A284" s="28" t="b">
        <v>1</v>
      </c>
      <c r="B284" s="2" t="s">
        <v>383</v>
      </c>
      <c r="C284" s="102">
        <v>39</v>
      </c>
      <c r="D284" s="2">
        <v>25.92</v>
      </c>
      <c r="E284" s="85">
        <v>5.3600000000000002E-2</v>
      </c>
      <c r="F284" s="2">
        <v>0</v>
      </c>
      <c r="G284" s="2"/>
      <c r="H284" s="2"/>
      <c r="I284" s="2">
        <f>R282-D284</f>
        <v>14.079999999999998</v>
      </c>
      <c r="J284" s="85">
        <f t="shared" si="71"/>
        <v>10.65666666666667</v>
      </c>
      <c r="K284" s="85">
        <f t="shared" si="72"/>
        <v>-3.4233333333333285</v>
      </c>
      <c r="L284" s="2">
        <f t="shared" si="73"/>
        <v>10.728179182027443</v>
      </c>
      <c r="M284" s="29"/>
      <c r="N284" s="2"/>
      <c r="O284" s="28" t="b">
        <v>1</v>
      </c>
      <c r="P284" s="2" t="s">
        <v>383</v>
      </c>
      <c r="Q284" s="2" t="s">
        <v>384</v>
      </c>
      <c r="R284" s="2">
        <v>40</v>
      </c>
      <c r="S284" s="85">
        <v>5.6100000000000004E-3</v>
      </c>
      <c r="T284" s="2">
        <v>0</v>
      </c>
      <c r="U284" s="2" t="s">
        <v>227</v>
      </c>
      <c r="V284" s="2"/>
      <c r="W284" s="2"/>
      <c r="X284" s="2"/>
      <c r="Y284" s="2"/>
      <c r="Z284" s="29"/>
    </row>
    <row r="285" spans="1:26" x14ac:dyDescent="0.35">
      <c r="A285" s="28" t="b">
        <v>1</v>
      </c>
      <c r="B285" s="2" t="s">
        <v>385</v>
      </c>
      <c r="C285" s="102">
        <v>39</v>
      </c>
      <c r="D285" s="2">
        <v>26.46</v>
      </c>
      <c r="E285" s="85">
        <v>3.6600000000000001E-2</v>
      </c>
      <c r="F285" s="2">
        <v>0</v>
      </c>
      <c r="G285" s="2"/>
      <c r="H285" s="2"/>
      <c r="I285" s="2">
        <f>R283-D285</f>
        <v>13.54</v>
      </c>
      <c r="J285" s="85">
        <f t="shared" si="71"/>
        <v>10.65666666666667</v>
      </c>
      <c r="K285" s="85">
        <f t="shared" si="72"/>
        <v>-2.8833333333333293</v>
      </c>
      <c r="L285" s="2">
        <f t="shared" si="73"/>
        <v>7.3785295486874922</v>
      </c>
      <c r="M285" s="29">
        <f t="shared" ref="M285" si="92">AVERAGE(L283:L285)</f>
        <v>6.8872421717902528</v>
      </c>
      <c r="N285" s="2"/>
      <c r="O285" s="28" t="b">
        <v>1</v>
      </c>
      <c r="P285" s="2" t="s">
        <v>385</v>
      </c>
      <c r="Q285" s="2" t="s">
        <v>386</v>
      </c>
      <c r="R285" s="2">
        <v>40</v>
      </c>
      <c r="S285" s="85">
        <v>5.6100000000000004E-3</v>
      </c>
      <c r="T285" s="2">
        <v>0</v>
      </c>
      <c r="U285" s="2" t="s">
        <v>227</v>
      </c>
      <c r="V285" s="2"/>
      <c r="W285" s="2"/>
      <c r="X285" s="2"/>
      <c r="Y285" s="2"/>
      <c r="Z285" s="29"/>
    </row>
    <row r="286" spans="1:26" x14ac:dyDescent="0.35">
      <c r="A286" s="28" t="b">
        <v>1</v>
      </c>
      <c r="B286" s="2" t="s">
        <v>399</v>
      </c>
      <c r="C286" s="102">
        <v>40</v>
      </c>
      <c r="D286" s="2">
        <v>30.84</v>
      </c>
      <c r="E286" s="85">
        <v>1.66E-3</v>
      </c>
      <c r="F286" s="2">
        <v>0</v>
      </c>
      <c r="G286" s="2"/>
      <c r="H286" s="2"/>
      <c r="I286" s="2">
        <f>R284-D286</f>
        <v>9.16</v>
      </c>
      <c r="J286" s="85">
        <f t="shared" si="71"/>
        <v>10.65666666666667</v>
      </c>
      <c r="K286" s="85">
        <f t="shared" si="72"/>
        <v>1.4966666666666697</v>
      </c>
      <c r="L286" s="2">
        <f t="shared" si="73"/>
        <v>0.35437121680556416</v>
      </c>
      <c r="M286" s="29"/>
      <c r="N286" s="2"/>
      <c r="O286" s="86" t="b">
        <v>1</v>
      </c>
      <c r="P286" s="87" t="s">
        <v>399</v>
      </c>
      <c r="Q286" s="87" t="s">
        <v>400</v>
      </c>
      <c r="R286" s="87">
        <v>40</v>
      </c>
      <c r="S286" s="88">
        <v>5.6100000000000004E-3</v>
      </c>
      <c r="T286" s="87">
        <v>0</v>
      </c>
      <c r="U286" s="87" t="s">
        <v>227</v>
      </c>
      <c r="V286" s="2"/>
      <c r="W286" s="2"/>
      <c r="X286" s="2"/>
      <c r="Y286" s="2"/>
      <c r="Z286" s="29"/>
    </row>
    <row r="287" spans="1:26" x14ac:dyDescent="0.35">
      <c r="A287" s="28" t="b">
        <v>1</v>
      </c>
      <c r="B287" s="2" t="s">
        <v>401</v>
      </c>
      <c r="C287" s="103">
        <v>40</v>
      </c>
      <c r="D287" s="2">
        <v>28.65</v>
      </c>
      <c r="E287" s="85">
        <v>7.8100000000000001E-3</v>
      </c>
      <c r="F287" s="2">
        <v>0</v>
      </c>
      <c r="G287" s="2"/>
      <c r="H287" s="2"/>
      <c r="I287" s="2">
        <f>R285-D287</f>
        <v>11.350000000000001</v>
      </c>
      <c r="J287" s="85">
        <f t="shared" si="71"/>
        <v>10.65666666666667</v>
      </c>
      <c r="K287" s="85">
        <f t="shared" si="72"/>
        <v>-0.69333333333333158</v>
      </c>
      <c r="L287" s="2">
        <f t="shared" si="73"/>
        <v>1.6170153043197222</v>
      </c>
      <c r="M287" s="29"/>
      <c r="N287" s="2"/>
      <c r="O287" s="28" t="b">
        <v>1</v>
      </c>
      <c r="P287" s="2" t="s">
        <v>401</v>
      </c>
      <c r="Q287" s="2" t="s">
        <v>402</v>
      </c>
      <c r="R287" s="2">
        <v>40</v>
      </c>
      <c r="S287" s="85">
        <v>5.6100000000000004E-3</v>
      </c>
      <c r="T287" s="2">
        <v>0</v>
      </c>
      <c r="U287" s="2" t="s">
        <v>227</v>
      </c>
      <c r="V287" s="2"/>
      <c r="W287" s="2"/>
      <c r="X287" s="2"/>
      <c r="Y287" s="2"/>
      <c r="Z287" s="29"/>
    </row>
    <row r="288" spans="1:26" x14ac:dyDescent="0.35">
      <c r="A288" s="86" t="b">
        <v>1</v>
      </c>
      <c r="B288" s="87" t="s">
        <v>403</v>
      </c>
      <c r="C288" s="102">
        <v>40</v>
      </c>
      <c r="D288" s="87">
        <v>29.22</v>
      </c>
      <c r="E288" s="88">
        <v>5.2300000000000003E-3</v>
      </c>
      <c r="F288" s="17">
        <v>0</v>
      </c>
      <c r="G288" s="17"/>
      <c r="H288" s="2"/>
      <c r="I288" s="2">
        <f>R286-D288</f>
        <v>10.780000000000001</v>
      </c>
      <c r="J288" s="85">
        <f t="shared" si="71"/>
        <v>10.65666666666667</v>
      </c>
      <c r="K288" s="85">
        <f t="shared" si="72"/>
        <v>-0.1233333333333313</v>
      </c>
      <c r="L288" s="2">
        <f t="shared" si="73"/>
        <v>1.0892486561426107</v>
      </c>
      <c r="M288" s="29">
        <f t="shared" ref="M288" si="93">AVERAGE(L286:L288)</f>
        <v>1.0202117257559655</v>
      </c>
      <c r="N288" s="2"/>
      <c r="O288" s="28" t="b">
        <v>1</v>
      </c>
      <c r="P288" s="2" t="s">
        <v>403</v>
      </c>
      <c r="Q288" s="2" t="s">
        <v>404</v>
      </c>
      <c r="R288" s="2">
        <v>40</v>
      </c>
      <c r="S288" s="85">
        <v>5.6100000000000004E-3</v>
      </c>
      <c r="T288" s="2">
        <v>0</v>
      </c>
      <c r="U288" s="2" t="s">
        <v>227</v>
      </c>
      <c r="V288" s="2"/>
      <c r="W288" s="2"/>
      <c r="X288" s="2"/>
      <c r="Y288" s="2"/>
      <c r="Z288" s="29"/>
    </row>
    <row r="289" spans="1:26" x14ac:dyDescent="0.35">
      <c r="A289" s="28" t="b">
        <v>1</v>
      </c>
      <c r="B289" s="2" t="s">
        <v>420</v>
      </c>
      <c r="C289" s="102">
        <v>41</v>
      </c>
      <c r="D289" s="2">
        <v>29.79</v>
      </c>
      <c r="E289" s="85">
        <v>3.5000000000000001E-3</v>
      </c>
      <c r="F289" s="2">
        <v>0</v>
      </c>
      <c r="G289" s="3"/>
      <c r="H289" s="2"/>
      <c r="I289" s="2">
        <f>R287-D289</f>
        <v>10.210000000000001</v>
      </c>
      <c r="J289" s="85">
        <f t="shared" si="71"/>
        <v>10.65666666666667</v>
      </c>
      <c r="K289" s="85">
        <f t="shared" si="72"/>
        <v>0.44666666666666899</v>
      </c>
      <c r="L289" s="2">
        <f t="shared" si="73"/>
        <v>0.73373618155557774</v>
      </c>
      <c r="M289" s="29"/>
      <c r="N289" s="2"/>
      <c r="O289" s="28" t="b">
        <v>1</v>
      </c>
      <c r="P289" s="2" t="s">
        <v>420</v>
      </c>
      <c r="Q289" s="2" t="s">
        <v>421</v>
      </c>
      <c r="R289" s="2">
        <v>38.159999999999997</v>
      </c>
      <c r="S289" s="85">
        <v>1.8700000000000001E-2</v>
      </c>
      <c r="T289" s="2">
        <v>0</v>
      </c>
      <c r="U289" s="2"/>
      <c r="V289" s="87"/>
      <c r="W289" s="17"/>
      <c r="X289" s="2"/>
      <c r="Y289" s="2"/>
      <c r="Z289" s="29"/>
    </row>
    <row r="290" spans="1:26" x14ac:dyDescent="0.35">
      <c r="A290" s="28" t="b">
        <v>1</v>
      </c>
      <c r="B290" s="2" t="s">
        <v>422</v>
      </c>
      <c r="C290" s="102">
        <v>41</v>
      </c>
      <c r="D290" s="2">
        <v>28.16</v>
      </c>
      <c r="E290" s="85">
        <v>1.11E-2</v>
      </c>
      <c r="F290" s="2">
        <v>0</v>
      </c>
      <c r="G290" s="2"/>
      <c r="H290" s="2"/>
      <c r="I290" s="2">
        <f>R288-D290</f>
        <v>11.84</v>
      </c>
      <c r="J290" s="85">
        <f t="shared" si="71"/>
        <v>10.65666666666667</v>
      </c>
      <c r="K290" s="85">
        <f t="shared" si="72"/>
        <v>-1.18333333333333</v>
      </c>
      <c r="L290" s="2">
        <f t="shared" si="73"/>
        <v>2.2710088581417494</v>
      </c>
      <c r="M290" s="29"/>
      <c r="N290" s="2"/>
      <c r="O290" s="28" t="b">
        <v>1</v>
      </c>
      <c r="P290" s="2" t="s">
        <v>422</v>
      </c>
      <c r="Q290" s="2" t="s">
        <v>423</v>
      </c>
      <c r="R290" s="2">
        <v>40</v>
      </c>
      <c r="S290" s="85">
        <v>5.6100000000000004E-3</v>
      </c>
      <c r="T290" s="2">
        <v>0</v>
      </c>
      <c r="U290" s="2" t="s">
        <v>227</v>
      </c>
      <c r="V290" s="2"/>
      <c r="W290" s="2"/>
      <c r="X290" s="17"/>
      <c r="Y290" s="2"/>
      <c r="Z290" s="29"/>
    </row>
    <row r="291" spans="1:26" x14ac:dyDescent="0.35">
      <c r="A291" s="28" t="b">
        <v>1</v>
      </c>
      <c r="B291" s="2" t="s">
        <v>424</v>
      </c>
      <c r="C291" s="102">
        <v>41</v>
      </c>
      <c r="D291" s="2">
        <v>28.35</v>
      </c>
      <c r="E291" s="85">
        <v>9.6699999999999998E-3</v>
      </c>
      <c r="F291" s="2">
        <v>0</v>
      </c>
      <c r="G291" s="2"/>
      <c r="H291" s="2"/>
      <c r="I291" s="2">
        <f>R289-D291</f>
        <v>9.8099999999999952</v>
      </c>
      <c r="J291" s="85">
        <f t="shared" si="71"/>
        <v>10.65666666666667</v>
      </c>
      <c r="K291" s="85">
        <f t="shared" si="72"/>
        <v>0.84666666666667467</v>
      </c>
      <c r="L291" s="2">
        <f t="shared" si="73"/>
        <v>0.55606804291593304</v>
      </c>
      <c r="M291" s="29">
        <f t="shared" ref="M291" si="94">AVERAGE(L289:L291)</f>
        <v>1.1869376942044199</v>
      </c>
      <c r="N291" s="2"/>
      <c r="O291" s="30" t="b">
        <v>1</v>
      </c>
      <c r="P291" s="31" t="s">
        <v>424</v>
      </c>
      <c r="Q291" s="31" t="s">
        <v>425</v>
      </c>
      <c r="R291" s="31">
        <v>37.270000000000003</v>
      </c>
      <c r="S291" s="90">
        <v>3.3399999999999999E-2</v>
      </c>
      <c r="T291" s="31">
        <v>0</v>
      </c>
      <c r="U291" s="31"/>
      <c r="V291" s="31"/>
      <c r="W291" s="31"/>
      <c r="X291" s="2"/>
      <c r="Y291" s="17"/>
      <c r="Z291" s="29"/>
    </row>
    <row r="292" spans="1:26" x14ac:dyDescent="0.35">
      <c r="A292" s="28" t="b">
        <v>1</v>
      </c>
      <c r="B292" s="2" t="s">
        <v>441</v>
      </c>
      <c r="C292" s="102">
        <v>42</v>
      </c>
      <c r="D292" s="2">
        <v>28.98</v>
      </c>
      <c r="E292" s="85">
        <v>6.2199999999999998E-3</v>
      </c>
      <c r="F292" s="2">
        <v>0</v>
      </c>
      <c r="G292" s="2"/>
      <c r="H292" s="17"/>
      <c r="I292" s="2">
        <f>R290-D292</f>
        <v>11.02</v>
      </c>
      <c r="J292" s="85">
        <f t="shared" si="71"/>
        <v>10.65666666666667</v>
      </c>
      <c r="K292" s="85">
        <f t="shared" si="72"/>
        <v>-0.36333333333332973</v>
      </c>
      <c r="L292" s="2">
        <f t="shared" si="73"/>
        <v>1.2863946693763999</v>
      </c>
      <c r="M292" s="29"/>
      <c r="N292" s="2"/>
      <c r="O292" t="b">
        <v>1</v>
      </c>
      <c r="P292" t="s">
        <v>441</v>
      </c>
      <c r="Q292" t="s">
        <v>442</v>
      </c>
      <c r="R292">
        <v>39.450000000000003</v>
      </c>
      <c r="S292" s="99">
        <v>8.0400000000000003E-3</v>
      </c>
      <c r="T292">
        <v>0</v>
      </c>
      <c r="X292" s="31"/>
      <c r="Y292" s="31"/>
      <c r="Z292" s="89"/>
    </row>
    <row r="293" spans="1:26" x14ac:dyDescent="0.35">
      <c r="A293" s="28" t="b">
        <v>1</v>
      </c>
      <c r="B293" s="2" t="s">
        <v>443</v>
      </c>
      <c r="C293" s="103">
        <v>42</v>
      </c>
      <c r="D293" s="2">
        <v>28.14</v>
      </c>
      <c r="E293" s="85">
        <v>1.12E-2</v>
      </c>
      <c r="F293" s="2">
        <v>0</v>
      </c>
      <c r="G293" s="2"/>
      <c r="H293" s="3"/>
      <c r="I293" s="2">
        <f>R291-D293</f>
        <v>9.1300000000000026</v>
      </c>
      <c r="J293" s="85">
        <f t="shared" si="71"/>
        <v>10.65666666666667</v>
      </c>
      <c r="K293" s="85">
        <f t="shared" si="72"/>
        <v>1.5266666666666673</v>
      </c>
      <c r="L293" s="2">
        <f t="shared" si="73"/>
        <v>0.34707836261994762</v>
      </c>
      <c r="M293" s="29"/>
      <c r="N293" s="17"/>
      <c r="O293" t="b">
        <v>1</v>
      </c>
      <c r="P293" t="s">
        <v>443</v>
      </c>
      <c r="Q293" t="s">
        <v>444</v>
      </c>
      <c r="R293">
        <v>40</v>
      </c>
      <c r="S293" s="99">
        <v>5.6100000000000004E-3</v>
      </c>
      <c r="T293">
        <v>0</v>
      </c>
      <c r="U293" t="s">
        <v>227</v>
      </c>
      <c r="Z293" s="32"/>
    </row>
    <row r="294" spans="1:26" x14ac:dyDescent="0.35">
      <c r="A294" s="30" t="b">
        <v>1</v>
      </c>
      <c r="B294" s="31" t="s">
        <v>445</v>
      </c>
      <c r="C294" s="102">
        <v>42</v>
      </c>
      <c r="D294" s="31">
        <v>28.14</v>
      </c>
      <c r="E294" s="90">
        <v>1.1299999999999999E-2</v>
      </c>
      <c r="F294" s="31">
        <v>0</v>
      </c>
      <c r="G294" s="31"/>
      <c r="H294" s="31"/>
      <c r="I294" s="2">
        <f>R292-D294</f>
        <v>11.310000000000002</v>
      </c>
      <c r="J294" s="85">
        <f t="shared" si="71"/>
        <v>10.65666666666667</v>
      </c>
      <c r="K294" s="85">
        <f t="shared" si="72"/>
        <v>-0.65333333333333243</v>
      </c>
      <c r="L294" s="2">
        <f t="shared" si="73"/>
        <v>1.5727979357879611</v>
      </c>
      <c r="M294" s="32">
        <f t="shared" ref="M294" si="95">AVERAGE(L292:L294)</f>
        <v>1.0687569892614361</v>
      </c>
      <c r="N294" s="2"/>
      <c r="O294" t="b">
        <v>1</v>
      </c>
      <c r="P294" t="s">
        <v>445</v>
      </c>
      <c r="Q294" t="s">
        <v>446</v>
      </c>
      <c r="R294">
        <v>40</v>
      </c>
      <c r="S294" s="99">
        <v>5.6100000000000004E-3</v>
      </c>
      <c r="T294">
        <v>0</v>
      </c>
      <c r="U294" t="s">
        <v>227</v>
      </c>
    </row>
  </sheetData>
  <conditionalFormatting sqref="L21:L14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69:L29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4"/>
  <sheetViews>
    <sheetView topLeftCell="A89" zoomScale="80" zoomScaleNormal="80" workbookViewId="0">
      <selection activeCell="L89" sqref="L89"/>
    </sheetView>
  </sheetViews>
  <sheetFormatPr defaultRowHeight="14.5" x14ac:dyDescent="0.35"/>
  <cols>
    <col min="1" max="2" width="12.81640625" customWidth="1"/>
    <col min="3" max="6" width="15.26953125" customWidth="1"/>
    <col min="7" max="7" width="17" customWidth="1"/>
    <col min="8" max="8" width="3.6328125" customWidth="1"/>
    <col min="9" max="9" width="17.26953125" customWidth="1"/>
    <col min="10" max="10" width="15.7265625" customWidth="1"/>
    <col min="11" max="11" width="14.54296875" customWidth="1"/>
    <col min="12" max="12" width="12.26953125" bestFit="1" customWidth="1"/>
    <col min="13" max="13" width="10.1796875" bestFit="1" customWidth="1"/>
    <col min="15" max="15" width="10.54296875" customWidth="1"/>
    <col min="17" max="17" width="14.81640625" customWidth="1"/>
    <col min="18" max="18" width="12" customWidth="1"/>
    <col min="19" max="19" width="11.7265625" customWidth="1"/>
    <col min="20" max="20" width="11.1796875" customWidth="1"/>
    <col min="23" max="25" width="11" customWidth="1"/>
  </cols>
  <sheetData>
    <row r="1" spans="1:26" s="1" customFormat="1" x14ac:dyDescent="0.35">
      <c r="A1" s="33" t="s">
        <v>741</v>
      </c>
      <c r="B1" s="6" t="s">
        <v>147</v>
      </c>
      <c r="C1" s="6"/>
      <c r="D1" s="6"/>
      <c r="E1" s="6"/>
      <c r="F1" s="6"/>
      <c r="G1" s="6"/>
      <c r="H1" s="6"/>
      <c r="I1" s="6"/>
      <c r="J1" s="6"/>
      <c r="K1" s="6"/>
      <c r="L1" s="6"/>
      <c r="M1" s="34"/>
      <c r="N1" s="17"/>
      <c r="O1" s="33" t="s">
        <v>148</v>
      </c>
      <c r="P1" s="6"/>
      <c r="Q1" s="6"/>
      <c r="R1" s="6"/>
      <c r="S1" s="6"/>
      <c r="T1" s="6"/>
      <c r="U1" s="6"/>
      <c r="V1" s="6"/>
      <c r="W1" s="6"/>
      <c r="X1" s="6"/>
      <c r="Y1" s="6"/>
      <c r="Z1" s="34"/>
    </row>
    <row r="2" spans="1:26" s="84" customFormat="1" ht="42" customHeight="1" x14ac:dyDescent="0.35">
      <c r="A2" s="81" t="s">
        <v>149</v>
      </c>
      <c r="B2" s="82" t="s">
        <v>150</v>
      </c>
      <c r="C2" s="82" t="s">
        <v>151</v>
      </c>
      <c r="D2" s="82" t="s">
        <v>152</v>
      </c>
      <c r="E2" s="82" t="s">
        <v>153</v>
      </c>
      <c r="F2" s="82" t="s">
        <v>25</v>
      </c>
      <c r="G2" s="82" t="s">
        <v>278</v>
      </c>
      <c r="H2" s="82"/>
      <c r="I2" s="82" t="s">
        <v>154</v>
      </c>
      <c r="J2" s="82" t="s">
        <v>155</v>
      </c>
      <c r="K2" s="82" t="s">
        <v>156</v>
      </c>
      <c r="L2" s="82" t="s">
        <v>157</v>
      </c>
      <c r="M2" s="83" t="s">
        <v>158</v>
      </c>
      <c r="N2" s="82"/>
      <c r="O2" s="81" t="s">
        <v>149</v>
      </c>
      <c r="P2" s="82" t="s">
        <v>150</v>
      </c>
      <c r="Q2" s="82" t="s">
        <v>151</v>
      </c>
      <c r="R2" s="82" t="s">
        <v>152</v>
      </c>
      <c r="S2" s="82" t="s">
        <v>153</v>
      </c>
      <c r="T2" s="82" t="s">
        <v>25</v>
      </c>
      <c r="U2" s="82" t="s">
        <v>278</v>
      </c>
      <c r="V2" s="82"/>
      <c r="W2" s="82"/>
      <c r="X2" s="82"/>
      <c r="Y2" s="82"/>
      <c r="Z2" s="83"/>
    </row>
    <row r="3" spans="1:26" x14ac:dyDescent="0.35">
      <c r="A3" s="28" t="b">
        <v>1</v>
      </c>
      <c r="B3" s="2" t="s">
        <v>546</v>
      </c>
      <c r="C3" s="2" t="s">
        <v>744</v>
      </c>
      <c r="D3" s="2">
        <v>29.63</v>
      </c>
      <c r="E3" s="85">
        <v>0.108</v>
      </c>
      <c r="F3" s="2">
        <v>0.1</v>
      </c>
      <c r="G3" s="2"/>
      <c r="H3" s="2"/>
      <c r="I3" s="2"/>
      <c r="J3" s="2"/>
      <c r="K3" s="2"/>
      <c r="L3" s="2"/>
      <c r="M3" s="29"/>
      <c r="N3" s="2"/>
      <c r="O3" s="28" t="b">
        <v>1</v>
      </c>
      <c r="P3" s="2" t="s">
        <v>546</v>
      </c>
      <c r="Q3" s="2" t="s">
        <v>744</v>
      </c>
      <c r="R3" s="2">
        <v>19.5</v>
      </c>
      <c r="S3" s="85">
        <v>9.4600000000000004E-2</v>
      </c>
      <c r="T3" s="2">
        <v>0.1</v>
      </c>
      <c r="U3" s="2"/>
      <c r="V3" s="2"/>
      <c r="W3" s="2"/>
      <c r="X3" s="2"/>
      <c r="Y3" s="2"/>
      <c r="Z3" s="29"/>
    </row>
    <row r="4" spans="1:26" x14ac:dyDescent="0.35">
      <c r="A4" s="28" t="b">
        <v>1</v>
      </c>
      <c r="B4" s="2" t="s">
        <v>548</v>
      </c>
      <c r="C4" s="2" t="s">
        <v>745</v>
      </c>
      <c r="D4" s="2">
        <v>29.78</v>
      </c>
      <c r="E4" s="85">
        <v>9.8199999999999996E-2</v>
      </c>
      <c r="F4" s="2">
        <v>0.1</v>
      </c>
      <c r="G4" s="2"/>
      <c r="H4" s="2"/>
      <c r="I4" s="2"/>
      <c r="J4" s="2"/>
      <c r="K4" s="2"/>
      <c r="L4" s="2"/>
      <c r="M4" s="29"/>
      <c r="N4" s="2"/>
      <c r="O4" s="28" t="b">
        <v>1</v>
      </c>
      <c r="P4" s="2" t="s">
        <v>548</v>
      </c>
      <c r="Q4" s="2" t="s">
        <v>745</v>
      </c>
      <c r="R4" s="2">
        <v>19.48</v>
      </c>
      <c r="S4" s="85">
        <v>9.5699999999999993E-2</v>
      </c>
      <c r="T4" s="2">
        <v>0.1</v>
      </c>
      <c r="U4" s="2"/>
      <c r="V4" s="2"/>
      <c r="W4" s="2"/>
      <c r="X4" s="2"/>
      <c r="Y4" s="2"/>
      <c r="Z4" s="29"/>
    </row>
    <row r="5" spans="1:26" x14ac:dyDescent="0.35">
      <c r="A5" s="28" t="b">
        <v>1</v>
      </c>
      <c r="B5" s="2" t="s">
        <v>550</v>
      </c>
      <c r="C5" s="2" t="s">
        <v>746</v>
      </c>
      <c r="D5" s="2">
        <v>29.88</v>
      </c>
      <c r="E5" s="85">
        <v>9.2499999999999999E-2</v>
      </c>
      <c r="F5" s="2">
        <v>0.1</v>
      </c>
      <c r="G5" s="2"/>
      <c r="H5" s="2"/>
      <c r="I5" s="2"/>
      <c r="J5" s="2"/>
      <c r="K5" s="2"/>
      <c r="L5" s="2"/>
      <c r="M5" s="29"/>
      <c r="N5" s="2"/>
      <c r="O5" s="28" t="b">
        <v>1</v>
      </c>
      <c r="P5" s="2" t="s">
        <v>550</v>
      </c>
      <c r="Q5" s="2" t="s">
        <v>746</v>
      </c>
      <c r="R5" s="2">
        <v>19.47</v>
      </c>
      <c r="S5" s="85">
        <v>9.6799999999999997E-2</v>
      </c>
      <c r="T5" s="2">
        <v>0.1</v>
      </c>
      <c r="U5" s="2"/>
      <c r="V5" s="2"/>
      <c r="W5" s="2"/>
      <c r="X5" s="2"/>
      <c r="Y5" s="2"/>
      <c r="Z5" s="29"/>
    </row>
    <row r="6" spans="1:26" x14ac:dyDescent="0.35">
      <c r="A6" s="28" t="b">
        <v>1</v>
      </c>
      <c r="B6" s="2" t="s">
        <v>552</v>
      </c>
      <c r="C6" s="2" t="s">
        <v>747</v>
      </c>
      <c r="D6" s="2">
        <v>31.02</v>
      </c>
      <c r="E6" s="85">
        <v>4.58E-2</v>
      </c>
      <c r="F6" s="2">
        <v>0.04</v>
      </c>
      <c r="G6" s="2"/>
      <c r="H6" s="2"/>
      <c r="I6" s="2"/>
      <c r="J6" s="2"/>
      <c r="K6" s="2"/>
      <c r="L6" s="2"/>
      <c r="M6" s="29"/>
      <c r="N6" s="2"/>
      <c r="O6" s="28" t="b">
        <v>1</v>
      </c>
      <c r="P6" s="2" t="s">
        <v>552</v>
      </c>
      <c r="Q6" s="2" t="s">
        <v>747</v>
      </c>
      <c r="R6" s="2">
        <v>20.62</v>
      </c>
      <c r="S6" s="85">
        <v>4.2700000000000002E-2</v>
      </c>
      <c r="T6" s="2">
        <v>0.04</v>
      </c>
      <c r="U6" s="2"/>
      <c r="V6" s="2"/>
      <c r="W6" s="2"/>
      <c r="X6" s="2"/>
      <c r="Y6" s="2"/>
      <c r="Z6" s="29"/>
    </row>
    <row r="7" spans="1:26" x14ac:dyDescent="0.35">
      <c r="A7" s="28" t="b">
        <v>1</v>
      </c>
      <c r="B7" s="2" t="s">
        <v>554</v>
      </c>
      <c r="C7" s="2" t="s">
        <v>748</v>
      </c>
      <c r="D7" s="2">
        <v>31.19</v>
      </c>
      <c r="E7" s="85">
        <v>4.1099999999999998E-2</v>
      </c>
      <c r="F7" s="2">
        <v>0.04</v>
      </c>
      <c r="G7" s="2"/>
      <c r="H7" s="2"/>
      <c r="I7" s="2"/>
      <c r="J7" s="2"/>
      <c r="K7" s="2"/>
      <c r="L7" s="2"/>
      <c r="M7" s="29"/>
      <c r="N7" s="2"/>
      <c r="O7" s="28" t="b">
        <v>1</v>
      </c>
      <c r="P7" s="2" t="s">
        <v>554</v>
      </c>
      <c r="Q7" s="2" t="s">
        <v>748</v>
      </c>
      <c r="R7" s="2">
        <v>20.67</v>
      </c>
      <c r="S7" s="85">
        <v>4.1099999999999998E-2</v>
      </c>
      <c r="T7" s="2">
        <v>0.04</v>
      </c>
      <c r="U7" s="2"/>
      <c r="V7" s="2"/>
      <c r="W7" s="2"/>
      <c r="X7" s="2"/>
      <c r="Y7" s="2"/>
      <c r="Z7" s="29"/>
    </row>
    <row r="8" spans="1:26" x14ac:dyDescent="0.35">
      <c r="A8" s="28" t="b">
        <v>1</v>
      </c>
      <c r="B8" s="2" t="s">
        <v>556</v>
      </c>
      <c r="C8" s="2" t="s">
        <v>749</v>
      </c>
      <c r="D8" s="2">
        <v>31.84</v>
      </c>
      <c r="E8" s="85">
        <v>2.76E-2</v>
      </c>
      <c r="F8" s="2">
        <v>0.04</v>
      </c>
      <c r="G8" s="85">
        <f>AVERAGE(D6:D8)</f>
        <v>31.349999999999998</v>
      </c>
      <c r="H8" s="2"/>
      <c r="I8" s="85">
        <f>U8-G8</f>
        <v>-10.743333333333329</v>
      </c>
      <c r="J8" s="85">
        <f>U8-G8</f>
        <v>-10.743333333333329</v>
      </c>
      <c r="K8" s="2">
        <f>J8-I8</f>
        <v>0</v>
      </c>
      <c r="L8" s="2">
        <f>2^(-K8)</f>
        <v>1</v>
      </c>
      <c r="M8" s="29"/>
      <c r="N8" s="2"/>
      <c r="O8" s="28" t="b">
        <v>1</v>
      </c>
      <c r="P8" s="2" t="s">
        <v>556</v>
      </c>
      <c r="Q8" s="2" t="s">
        <v>749</v>
      </c>
      <c r="R8" s="2">
        <v>20.53</v>
      </c>
      <c r="S8" s="85">
        <v>4.5400000000000003E-2</v>
      </c>
      <c r="T8" s="2">
        <v>0.04</v>
      </c>
      <c r="U8" s="2">
        <f>AVERAGE(R6:R8)</f>
        <v>20.606666666666669</v>
      </c>
      <c r="V8" s="2"/>
      <c r="W8" s="2"/>
      <c r="X8" s="2"/>
      <c r="Y8" s="2"/>
      <c r="Z8" s="29"/>
    </row>
    <row r="9" spans="1:26" x14ac:dyDescent="0.35">
      <c r="A9" s="28" t="b">
        <v>1</v>
      </c>
      <c r="B9" s="2" t="s">
        <v>558</v>
      </c>
      <c r="C9" s="2" t="s">
        <v>750</v>
      </c>
      <c r="D9" s="2">
        <v>34.14</v>
      </c>
      <c r="E9" s="85">
        <v>6.6699999999999997E-3</v>
      </c>
      <c r="F9" s="2">
        <v>8.0000000000000002E-3</v>
      </c>
      <c r="G9" s="2"/>
      <c r="H9" s="2"/>
      <c r="I9" s="2"/>
      <c r="J9" s="2"/>
      <c r="K9" s="2"/>
      <c r="L9" s="2"/>
      <c r="M9" s="29"/>
      <c r="N9" s="2"/>
      <c r="O9" s="28" t="b">
        <v>1</v>
      </c>
      <c r="P9" s="2" t="s">
        <v>558</v>
      </c>
      <c r="Q9" s="2" t="s">
        <v>750</v>
      </c>
      <c r="R9" s="2">
        <v>23</v>
      </c>
      <c r="S9" s="85">
        <v>7.8399999999999997E-3</v>
      </c>
      <c r="T9" s="2">
        <v>8.0000000000000002E-3</v>
      </c>
      <c r="U9" s="2"/>
      <c r="V9" s="2"/>
      <c r="W9" s="2"/>
      <c r="X9" s="2"/>
      <c r="Y9" s="2"/>
      <c r="Z9" s="29"/>
    </row>
    <row r="10" spans="1:26" x14ac:dyDescent="0.35">
      <c r="A10" s="28" t="b">
        <v>1</v>
      </c>
      <c r="B10" s="2" t="s">
        <v>560</v>
      </c>
      <c r="C10" s="2" t="s">
        <v>751</v>
      </c>
      <c r="D10" s="2">
        <v>32.46</v>
      </c>
      <c r="E10" s="85">
        <v>1.8800000000000001E-2</v>
      </c>
      <c r="F10" s="2">
        <v>8.0000000000000002E-3</v>
      </c>
      <c r="G10" s="2"/>
      <c r="H10" s="2"/>
      <c r="I10" s="2"/>
      <c r="J10" s="2"/>
      <c r="K10" s="2"/>
      <c r="L10" s="2"/>
      <c r="M10" s="29"/>
      <c r="N10" s="2"/>
      <c r="O10" s="28" t="b">
        <v>1</v>
      </c>
      <c r="P10" s="2" t="s">
        <v>560</v>
      </c>
      <c r="Q10" s="2" t="s">
        <v>751</v>
      </c>
      <c r="R10" s="2">
        <v>23.17</v>
      </c>
      <c r="S10" s="85">
        <v>6.9300000000000004E-3</v>
      </c>
      <c r="T10" s="2">
        <v>8.0000000000000002E-3</v>
      </c>
      <c r="U10" s="2"/>
      <c r="V10" s="2"/>
      <c r="W10" s="2"/>
      <c r="X10" s="2"/>
      <c r="Y10" s="2"/>
      <c r="Z10" s="29"/>
    </row>
    <row r="11" spans="1:26" x14ac:dyDescent="0.35">
      <c r="A11" s="28" t="b">
        <v>1</v>
      </c>
      <c r="B11" s="2" t="s">
        <v>562</v>
      </c>
      <c r="C11" s="2" t="s">
        <v>752</v>
      </c>
      <c r="D11" s="2">
        <v>33.86</v>
      </c>
      <c r="E11" s="85">
        <v>7.92E-3</v>
      </c>
      <c r="F11" s="2">
        <v>8.0000000000000002E-3</v>
      </c>
      <c r="G11" s="2"/>
      <c r="H11" s="2"/>
      <c r="I11" s="2"/>
      <c r="J11" s="2"/>
      <c r="K11" s="2"/>
      <c r="L11" s="2"/>
      <c r="M11" s="29"/>
      <c r="N11" s="2"/>
      <c r="O11" s="28" t="b">
        <v>1</v>
      </c>
      <c r="P11" s="2" t="s">
        <v>562</v>
      </c>
      <c r="Q11" s="2" t="s">
        <v>752</v>
      </c>
      <c r="R11" s="2">
        <v>22.98</v>
      </c>
      <c r="S11" s="85">
        <v>7.92E-3</v>
      </c>
      <c r="T11" s="2">
        <v>8.0000000000000002E-3</v>
      </c>
      <c r="U11" s="2"/>
      <c r="V11" s="2"/>
      <c r="W11" s="2"/>
      <c r="X11" s="2"/>
      <c r="Y11" s="2"/>
      <c r="Z11" s="29"/>
    </row>
    <row r="12" spans="1:26" x14ac:dyDescent="0.35">
      <c r="A12" s="28" t="b">
        <v>1</v>
      </c>
      <c r="B12" s="2" t="s">
        <v>564</v>
      </c>
      <c r="C12" s="2" t="s">
        <v>753</v>
      </c>
      <c r="D12" s="2">
        <v>40</v>
      </c>
      <c r="E12" s="85">
        <v>1.7899999999999999E-4</v>
      </c>
      <c r="F12" s="2">
        <v>1.5E-3</v>
      </c>
      <c r="G12" s="2" t="s">
        <v>222</v>
      </c>
      <c r="H12" s="2"/>
      <c r="I12" s="2"/>
      <c r="J12" s="2"/>
      <c r="K12" s="2"/>
      <c r="L12" s="2"/>
      <c r="M12" s="29"/>
      <c r="N12" s="2"/>
      <c r="O12" s="28" t="b">
        <v>1</v>
      </c>
      <c r="P12" s="2" t="s">
        <v>564</v>
      </c>
      <c r="Q12" s="2" t="s">
        <v>753</v>
      </c>
      <c r="R12" s="2">
        <v>25.59</v>
      </c>
      <c r="S12" s="85">
        <v>1.47E-3</v>
      </c>
      <c r="T12" s="2">
        <v>1.6000000000000001E-3</v>
      </c>
      <c r="U12" s="2"/>
      <c r="V12" s="2"/>
      <c r="W12" s="2"/>
      <c r="X12" s="2"/>
      <c r="Y12" s="2"/>
      <c r="Z12" s="29"/>
    </row>
    <row r="13" spans="1:26" x14ac:dyDescent="0.35">
      <c r="A13" s="28" t="b">
        <v>1</v>
      </c>
      <c r="B13" s="2" t="s">
        <v>566</v>
      </c>
      <c r="C13" s="2" t="s">
        <v>754</v>
      </c>
      <c r="D13" s="2">
        <v>34.06</v>
      </c>
      <c r="E13" s="85">
        <v>7.0099999999999997E-3</v>
      </c>
      <c r="F13" s="2">
        <v>1.5E-3</v>
      </c>
      <c r="G13" s="2"/>
      <c r="H13" s="2"/>
      <c r="I13" s="2"/>
      <c r="J13" s="2"/>
      <c r="K13" s="2"/>
      <c r="L13" s="2"/>
      <c r="M13" s="29"/>
      <c r="N13" s="2"/>
      <c r="O13" s="28" t="b">
        <v>1</v>
      </c>
      <c r="P13" s="2" t="s">
        <v>566</v>
      </c>
      <c r="Q13" s="2" t="s">
        <v>754</v>
      </c>
      <c r="R13" s="2">
        <v>25.67</v>
      </c>
      <c r="S13" s="85">
        <v>1.4E-3</v>
      </c>
      <c r="T13" s="2">
        <v>1.6000000000000001E-3</v>
      </c>
      <c r="U13" s="2"/>
      <c r="V13" s="2"/>
      <c r="W13" s="2"/>
      <c r="X13" s="2"/>
      <c r="Y13" s="2"/>
      <c r="Z13" s="29"/>
    </row>
    <row r="14" spans="1:26" x14ac:dyDescent="0.35">
      <c r="A14" s="28" t="b">
        <v>1</v>
      </c>
      <c r="B14" s="2" t="s">
        <v>568</v>
      </c>
      <c r="C14" s="2" t="s">
        <v>755</v>
      </c>
      <c r="D14" s="2">
        <v>35.15</v>
      </c>
      <c r="E14" s="85">
        <v>3.5799999999999998E-3</v>
      </c>
      <c r="F14" s="2">
        <v>1.5E-3</v>
      </c>
      <c r="G14" s="2"/>
      <c r="H14" s="2"/>
      <c r="I14" s="2"/>
      <c r="J14" s="2"/>
      <c r="K14" s="2"/>
      <c r="L14" s="2"/>
      <c r="M14" s="29"/>
      <c r="N14" s="2"/>
      <c r="O14" s="28" t="b">
        <v>1</v>
      </c>
      <c r="P14" s="2" t="s">
        <v>568</v>
      </c>
      <c r="Q14" s="2" t="s">
        <v>755</v>
      </c>
      <c r="R14" s="2">
        <v>25.52</v>
      </c>
      <c r="S14" s="85">
        <v>1.5299999999999999E-3</v>
      </c>
      <c r="T14" s="2">
        <v>1.6000000000000001E-3</v>
      </c>
      <c r="U14" s="2"/>
      <c r="V14" s="2"/>
      <c r="W14" s="2"/>
      <c r="X14" s="2"/>
      <c r="Y14" s="2"/>
      <c r="Z14" s="29"/>
    </row>
    <row r="15" spans="1:26" x14ac:dyDescent="0.35">
      <c r="A15" s="28" t="b">
        <v>1</v>
      </c>
      <c r="B15" s="2" t="s">
        <v>570</v>
      </c>
      <c r="C15" s="2" t="s">
        <v>756</v>
      </c>
      <c r="D15" s="2">
        <v>35.520000000000003</v>
      </c>
      <c r="E15" s="85">
        <v>2.8500000000000001E-3</v>
      </c>
      <c r="F15" s="2">
        <v>1E-3</v>
      </c>
      <c r="G15" s="2"/>
      <c r="H15" s="2"/>
      <c r="I15" s="2"/>
      <c r="J15" s="2"/>
      <c r="K15" s="2"/>
      <c r="L15" s="2"/>
      <c r="M15" s="29"/>
      <c r="N15" s="2"/>
      <c r="O15" s="28" t="b">
        <v>1</v>
      </c>
      <c r="P15" s="2" t="s">
        <v>570</v>
      </c>
      <c r="Q15" s="2" t="s">
        <v>756</v>
      </c>
      <c r="R15" s="2">
        <v>26.02</v>
      </c>
      <c r="S15" s="85">
        <v>1.15E-3</v>
      </c>
      <c r="T15" s="2">
        <v>1E-3</v>
      </c>
      <c r="U15" s="2"/>
      <c r="V15" s="2"/>
      <c r="W15" s="2"/>
      <c r="X15" s="2"/>
      <c r="Y15" s="2"/>
      <c r="Z15" s="29"/>
    </row>
    <row r="16" spans="1:26" x14ac:dyDescent="0.35">
      <c r="A16" s="28" t="b">
        <v>1</v>
      </c>
      <c r="B16" s="2" t="s">
        <v>572</v>
      </c>
      <c r="C16" s="2" t="s">
        <v>757</v>
      </c>
      <c r="D16" s="2">
        <v>35.47</v>
      </c>
      <c r="E16" s="85">
        <v>2.9399999999999999E-3</v>
      </c>
      <c r="F16" s="2">
        <v>1E-3</v>
      </c>
      <c r="G16" s="2"/>
      <c r="H16" s="2"/>
      <c r="I16" s="2"/>
      <c r="J16" s="2"/>
      <c r="K16" s="2"/>
      <c r="L16" s="2"/>
      <c r="M16" s="29"/>
      <c r="N16" s="2"/>
      <c r="O16" s="28" t="b">
        <v>1</v>
      </c>
      <c r="P16" s="2" t="s">
        <v>572</v>
      </c>
      <c r="Q16" s="2" t="s">
        <v>757</v>
      </c>
      <c r="R16" s="2">
        <v>26.16</v>
      </c>
      <c r="S16" s="85">
        <v>1.06E-3</v>
      </c>
      <c r="T16" s="2">
        <v>1E-3</v>
      </c>
      <c r="U16" s="2"/>
      <c r="V16" s="2"/>
      <c r="W16" s="2"/>
      <c r="X16" s="2"/>
      <c r="Y16" s="2"/>
      <c r="Z16" s="29"/>
    </row>
    <row r="17" spans="1:26" x14ac:dyDescent="0.35">
      <c r="A17" s="28" t="b">
        <v>1</v>
      </c>
      <c r="B17" s="2" t="s">
        <v>574</v>
      </c>
      <c r="C17" s="2" t="s">
        <v>758</v>
      </c>
      <c r="D17" s="2">
        <v>35.020000000000003</v>
      </c>
      <c r="E17" s="85">
        <v>3.8800000000000002E-3</v>
      </c>
      <c r="F17" s="2">
        <v>1E-3</v>
      </c>
      <c r="G17" s="2"/>
      <c r="H17" s="2"/>
      <c r="I17" s="2"/>
      <c r="J17" s="2"/>
      <c r="K17" s="2"/>
      <c r="L17" s="2"/>
      <c r="M17" s="29"/>
      <c r="N17" s="2"/>
      <c r="O17" s="28" t="b">
        <v>1</v>
      </c>
      <c r="P17" s="2" t="s">
        <v>574</v>
      </c>
      <c r="Q17" s="2" t="s">
        <v>758</v>
      </c>
      <c r="R17" s="2">
        <v>26.51</v>
      </c>
      <c r="S17" s="85">
        <v>8.7600000000000004E-4</v>
      </c>
      <c r="T17" s="2">
        <v>1E-3</v>
      </c>
      <c r="U17" s="2"/>
      <c r="V17" s="2"/>
      <c r="W17" s="2"/>
      <c r="X17" s="2"/>
      <c r="Y17" s="2"/>
      <c r="Z17" s="29"/>
    </row>
    <row r="18" spans="1:26" x14ac:dyDescent="0.35">
      <c r="A18" s="28" t="b">
        <v>1</v>
      </c>
      <c r="B18" s="2" t="s">
        <v>576</v>
      </c>
      <c r="C18" s="2" t="s">
        <v>27</v>
      </c>
      <c r="D18" s="2">
        <v>40</v>
      </c>
      <c r="E18" s="85">
        <v>1.7899999999999999E-4</v>
      </c>
      <c r="F18" s="2">
        <v>0</v>
      </c>
      <c r="G18" s="2" t="s">
        <v>227</v>
      </c>
      <c r="H18" s="2"/>
      <c r="I18" s="2"/>
      <c r="J18" s="2"/>
      <c r="K18" s="2"/>
      <c r="L18" s="2"/>
      <c r="M18" s="29"/>
      <c r="N18" s="2"/>
      <c r="O18" s="28" t="b">
        <v>1</v>
      </c>
      <c r="P18" s="2" t="s">
        <v>576</v>
      </c>
      <c r="Q18" s="2" t="s">
        <v>27</v>
      </c>
      <c r="R18" s="2">
        <v>40</v>
      </c>
      <c r="S18" s="85">
        <v>6.2000000000000003E-5</v>
      </c>
      <c r="T18" s="2">
        <v>0</v>
      </c>
      <c r="U18" s="2" t="s">
        <v>227</v>
      </c>
      <c r="V18" s="2"/>
      <c r="W18" s="2"/>
      <c r="X18" s="2"/>
      <c r="Y18" s="2"/>
      <c r="Z18" s="29"/>
    </row>
    <row r="19" spans="1:26" x14ac:dyDescent="0.35">
      <c r="A19" s="28" t="b">
        <v>1</v>
      </c>
      <c r="B19" s="2" t="s">
        <v>578</v>
      </c>
      <c r="C19" s="2" t="s">
        <v>27</v>
      </c>
      <c r="D19" s="2">
        <v>40</v>
      </c>
      <c r="E19" s="85">
        <v>1.7899999999999999E-4</v>
      </c>
      <c r="F19" s="2">
        <v>0</v>
      </c>
      <c r="G19" s="2" t="s">
        <v>227</v>
      </c>
      <c r="H19" s="2"/>
      <c r="I19" s="2"/>
      <c r="J19" s="2"/>
      <c r="K19" s="2"/>
      <c r="L19" s="2"/>
      <c r="M19" s="29"/>
      <c r="N19" s="2"/>
      <c r="O19" s="28" t="b">
        <v>1</v>
      </c>
      <c r="P19" s="2" t="s">
        <v>578</v>
      </c>
      <c r="Q19" s="2" t="s">
        <v>27</v>
      </c>
      <c r="R19" s="2"/>
      <c r="S19" s="85"/>
      <c r="T19" s="2">
        <v>0</v>
      </c>
      <c r="U19" s="2"/>
      <c r="V19" s="2"/>
      <c r="W19" s="2"/>
      <c r="X19" s="2"/>
      <c r="Y19" s="2"/>
      <c r="Z19" s="29"/>
    </row>
    <row r="20" spans="1:26" x14ac:dyDescent="0.35">
      <c r="A20" s="28" t="b">
        <v>1</v>
      </c>
      <c r="B20" s="2" t="s">
        <v>580</v>
      </c>
      <c r="C20" s="2" t="s">
        <v>27</v>
      </c>
      <c r="D20" s="2">
        <v>36.049999999999997</v>
      </c>
      <c r="E20" s="85">
        <v>2.0500000000000002E-3</v>
      </c>
      <c r="F20" s="2">
        <v>0</v>
      </c>
      <c r="G20" s="2"/>
      <c r="H20" s="2"/>
      <c r="I20" s="2"/>
      <c r="J20" s="2"/>
      <c r="K20" s="2"/>
      <c r="L20" s="2"/>
      <c r="M20" s="29"/>
      <c r="N20" s="2"/>
      <c r="O20" s="28" t="b">
        <v>1</v>
      </c>
      <c r="P20" s="2" t="s">
        <v>580</v>
      </c>
      <c r="Q20" s="2" t="s">
        <v>27</v>
      </c>
      <c r="R20" s="2">
        <v>38.049999999999997</v>
      </c>
      <c r="S20" s="85">
        <v>5.1700000000000003E-5</v>
      </c>
      <c r="T20" s="2">
        <v>0</v>
      </c>
      <c r="U20" s="2" t="s">
        <v>233</v>
      </c>
      <c r="V20" s="2"/>
      <c r="W20" s="2"/>
      <c r="X20" s="2"/>
      <c r="Y20" s="2"/>
      <c r="Z20" s="29"/>
    </row>
    <row r="21" spans="1:26" x14ac:dyDescent="0.35">
      <c r="A21" s="28" t="b">
        <v>1</v>
      </c>
      <c r="B21" s="2" t="s">
        <v>582</v>
      </c>
      <c r="C21" s="102">
        <v>1</v>
      </c>
      <c r="D21" s="2">
        <v>33.06</v>
      </c>
      <c r="E21" s="85">
        <v>1.2999999999999999E-2</v>
      </c>
      <c r="F21" s="2">
        <v>0</v>
      </c>
      <c r="G21" s="2"/>
      <c r="H21" s="2"/>
      <c r="I21" s="2">
        <f>R21-D21</f>
        <v>-11.450000000000003</v>
      </c>
      <c r="J21" s="85">
        <f>$U$8-$G$8</f>
        <v>-10.743333333333329</v>
      </c>
      <c r="K21" s="85">
        <f>J21-I21</f>
        <v>0.7066666666666741</v>
      </c>
      <c r="L21" s="2">
        <f>2^(-K21)</f>
        <v>0.61273422126456156</v>
      </c>
      <c r="M21" s="29"/>
      <c r="N21" s="2"/>
      <c r="O21" s="28" t="b">
        <v>1</v>
      </c>
      <c r="P21" s="2" t="s">
        <v>582</v>
      </c>
      <c r="Q21" s="102">
        <v>1</v>
      </c>
      <c r="R21" s="2">
        <v>21.61</v>
      </c>
      <c r="S21" s="85">
        <v>2.1100000000000001E-2</v>
      </c>
      <c r="T21" s="2">
        <v>0</v>
      </c>
      <c r="U21" s="2"/>
      <c r="V21" s="2"/>
      <c r="W21" s="2"/>
      <c r="X21" s="2"/>
      <c r="Y21" s="2"/>
      <c r="Z21" s="29"/>
    </row>
    <row r="22" spans="1:26" x14ac:dyDescent="0.35">
      <c r="A22" s="28" t="b">
        <v>1</v>
      </c>
      <c r="B22" s="2" t="s">
        <v>584</v>
      </c>
      <c r="C22" s="102">
        <v>1</v>
      </c>
      <c r="D22" s="2">
        <v>34.729999999999997</v>
      </c>
      <c r="E22" s="85">
        <v>4.6299999999999996E-3</v>
      </c>
      <c r="F22" s="2">
        <v>0</v>
      </c>
      <c r="G22" s="2"/>
      <c r="H22" s="2"/>
      <c r="I22" s="2">
        <f>R22-D22</f>
        <v>-12.959999999999997</v>
      </c>
      <c r="J22" s="85">
        <f>$U$8-$G$8</f>
        <v>-10.743333333333329</v>
      </c>
      <c r="K22" s="85">
        <f>J22-I22</f>
        <v>2.2166666666666686</v>
      </c>
      <c r="L22" s="2">
        <f>2^(-K22)</f>
        <v>0.21513785931108226</v>
      </c>
      <c r="M22" s="29"/>
      <c r="N22" s="2"/>
      <c r="O22" s="28" t="b">
        <v>1</v>
      </c>
      <c r="P22" s="2" t="s">
        <v>584</v>
      </c>
      <c r="Q22" s="102">
        <v>1</v>
      </c>
      <c r="R22" s="2">
        <v>21.77</v>
      </c>
      <c r="S22" s="85">
        <v>1.8800000000000001E-2</v>
      </c>
      <c r="T22" s="2">
        <v>0</v>
      </c>
      <c r="U22" s="2"/>
      <c r="V22" s="2"/>
      <c r="W22" s="2"/>
      <c r="X22" s="2"/>
      <c r="Y22" s="2"/>
      <c r="Z22" s="29"/>
    </row>
    <row r="23" spans="1:26" x14ac:dyDescent="0.35">
      <c r="A23" s="28" t="b">
        <v>1</v>
      </c>
      <c r="B23" s="2" t="s">
        <v>586</v>
      </c>
      <c r="C23" s="102">
        <v>1</v>
      </c>
      <c r="D23" s="2">
        <v>33.89</v>
      </c>
      <c r="E23" s="85">
        <v>7.8100000000000001E-3</v>
      </c>
      <c r="F23" s="2">
        <v>0</v>
      </c>
      <c r="G23" s="2"/>
      <c r="H23" s="2"/>
      <c r="I23" s="2">
        <f t="shared" ref="I23:I44" si="0">R23-D23</f>
        <v>-12.280000000000001</v>
      </c>
      <c r="J23" s="85">
        <f t="shared" ref="J23:J86" si="1">$U$8-$G$8</f>
        <v>-10.743333333333329</v>
      </c>
      <c r="K23" s="85">
        <f t="shared" ref="K23:K84" si="2">J23-I23</f>
        <v>1.5366666666666724</v>
      </c>
      <c r="L23" s="2">
        <f t="shared" ref="L23:L86" si="3">2^(-K23)</f>
        <v>0.34468091724644306</v>
      </c>
      <c r="M23" s="29">
        <f>AVERAGE(L21:L23)</f>
        <v>0.390850999274029</v>
      </c>
      <c r="N23" s="2"/>
      <c r="O23" s="28" t="b">
        <v>1</v>
      </c>
      <c r="P23" s="2" t="s">
        <v>586</v>
      </c>
      <c r="Q23" s="102">
        <v>1</v>
      </c>
      <c r="R23" s="2">
        <v>21.61</v>
      </c>
      <c r="S23" s="85">
        <v>2.1000000000000001E-2</v>
      </c>
      <c r="T23" s="2">
        <v>0</v>
      </c>
      <c r="U23" s="2"/>
      <c r="V23" s="2"/>
      <c r="W23" s="2"/>
      <c r="X23" s="2"/>
      <c r="Y23" s="2"/>
      <c r="Z23" s="29"/>
    </row>
    <row r="24" spans="1:26" x14ac:dyDescent="0.35">
      <c r="A24" s="28" t="b">
        <v>1</v>
      </c>
      <c r="B24" s="2" t="s">
        <v>588</v>
      </c>
      <c r="C24" s="102">
        <v>2</v>
      </c>
      <c r="D24" s="2">
        <v>33.47</v>
      </c>
      <c r="E24" s="85">
        <v>1.01E-2</v>
      </c>
      <c r="F24" s="2">
        <v>0</v>
      </c>
      <c r="G24" s="2"/>
      <c r="H24" s="2"/>
      <c r="I24" s="2">
        <f t="shared" si="0"/>
        <v>-11.779999999999998</v>
      </c>
      <c r="J24" s="85">
        <f t="shared" si="1"/>
        <v>-10.743333333333329</v>
      </c>
      <c r="K24" s="85">
        <f t="shared" si="2"/>
        <v>1.0366666666666688</v>
      </c>
      <c r="L24" s="2">
        <f t="shared" si="3"/>
        <v>0.48745242786111942</v>
      </c>
      <c r="M24" s="29"/>
      <c r="N24" s="2"/>
      <c r="O24" s="28" t="b">
        <v>1</v>
      </c>
      <c r="P24" s="2" t="s">
        <v>588</v>
      </c>
      <c r="Q24" s="102">
        <v>2</v>
      </c>
      <c r="R24" s="2">
        <v>21.69</v>
      </c>
      <c r="S24" s="85">
        <v>1.9800000000000002E-2</v>
      </c>
      <c r="T24" s="2">
        <v>0</v>
      </c>
      <c r="U24" s="2"/>
      <c r="V24" s="2"/>
      <c r="W24" s="2"/>
      <c r="X24" s="2"/>
      <c r="Y24" s="2"/>
      <c r="Z24" s="29"/>
    </row>
    <row r="25" spans="1:26" x14ac:dyDescent="0.35">
      <c r="A25" s="86" t="b">
        <v>1</v>
      </c>
      <c r="B25" s="87" t="s">
        <v>590</v>
      </c>
      <c r="C25" s="103">
        <v>2</v>
      </c>
      <c r="D25" s="87">
        <v>34.159999999999997</v>
      </c>
      <c r="E25" s="88">
        <v>6.5900000000000004E-3</v>
      </c>
      <c r="F25" s="17">
        <v>0</v>
      </c>
      <c r="G25" s="17"/>
      <c r="H25" s="2"/>
      <c r="I25" s="2">
        <f t="shared" si="0"/>
        <v>-12.409999999999997</v>
      </c>
      <c r="J25" s="85">
        <f t="shared" si="1"/>
        <v>-10.743333333333329</v>
      </c>
      <c r="K25" s="85">
        <f t="shared" si="2"/>
        <v>1.6666666666666679</v>
      </c>
      <c r="L25" s="2">
        <f t="shared" si="3"/>
        <v>0.31498026247371802</v>
      </c>
      <c r="M25" s="29"/>
      <c r="N25" s="2"/>
      <c r="O25" s="28" t="b">
        <v>1</v>
      </c>
      <c r="P25" s="2" t="s">
        <v>590</v>
      </c>
      <c r="Q25" s="103">
        <v>2</v>
      </c>
      <c r="R25" s="2">
        <v>21.75</v>
      </c>
      <c r="S25" s="85">
        <v>1.9099999999999999E-2</v>
      </c>
      <c r="T25" s="2">
        <v>0</v>
      </c>
      <c r="U25" s="2"/>
      <c r="V25" s="2"/>
      <c r="W25" s="2"/>
      <c r="X25" s="2"/>
      <c r="Y25" s="2"/>
      <c r="Z25" s="29"/>
    </row>
    <row r="26" spans="1:26" x14ac:dyDescent="0.35">
      <c r="A26" s="28" t="b">
        <v>1</v>
      </c>
      <c r="B26" s="2" t="s">
        <v>592</v>
      </c>
      <c r="C26" s="102">
        <v>2</v>
      </c>
      <c r="D26" s="2">
        <v>34.049999999999997</v>
      </c>
      <c r="E26" s="85">
        <v>7.0499999999999998E-3</v>
      </c>
      <c r="F26" s="2">
        <v>0</v>
      </c>
      <c r="G26" s="3"/>
      <c r="H26" s="17"/>
      <c r="I26" s="2">
        <f t="shared" ref="I26:I89" si="4">R26-D26</f>
        <v>-12.409999999999997</v>
      </c>
      <c r="J26" s="85">
        <f t="shared" si="1"/>
        <v>-10.743333333333329</v>
      </c>
      <c r="K26" s="85">
        <f t="shared" ref="K26:K89" si="5">J26-I26</f>
        <v>1.6666666666666679</v>
      </c>
      <c r="L26" s="2">
        <f t="shared" si="3"/>
        <v>0.31498026247371802</v>
      </c>
      <c r="M26" s="29">
        <f t="shared" ref="M26" si="6">AVERAGE(L24:L26)</f>
        <v>0.37247098426951847</v>
      </c>
      <c r="N26" s="2"/>
      <c r="O26" s="86" t="b">
        <v>1</v>
      </c>
      <c r="P26" s="87" t="s">
        <v>592</v>
      </c>
      <c r="Q26" s="102">
        <v>2</v>
      </c>
      <c r="R26" s="87">
        <v>21.64</v>
      </c>
      <c r="S26" s="88">
        <v>2.07E-2</v>
      </c>
      <c r="T26" s="87">
        <v>0</v>
      </c>
      <c r="U26" s="87"/>
      <c r="V26" s="17"/>
      <c r="W26" s="17"/>
      <c r="X26" s="17"/>
      <c r="Y26" s="2"/>
      <c r="Z26" s="29"/>
    </row>
    <row r="27" spans="1:26" s="1" customFormat="1" x14ac:dyDescent="0.35">
      <c r="A27" s="28" t="b">
        <v>1</v>
      </c>
      <c r="B27" s="2" t="s">
        <v>594</v>
      </c>
      <c r="C27" s="102">
        <v>3</v>
      </c>
      <c r="D27" s="2">
        <v>35.15</v>
      </c>
      <c r="E27" s="85">
        <v>3.5699999999999998E-3</v>
      </c>
      <c r="F27" s="2">
        <v>0</v>
      </c>
      <c r="G27" s="35"/>
      <c r="H27" s="3"/>
      <c r="I27" s="2">
        <f t="shared" si="4"/>
        <v>-12.93</v>
      </c>
      <c r="J27" s="85">
        <f t="shared" si="1"/>
        <v>-10.743333333333329</v>
      </c>
      <c r="K27" s="85">
        <f t="shared" si="5"/>
        <v>2.186666666666671</v>
      </c>
      <c r="L27" s="2">
        <f t="shared" si="3"/>
        <v>0.21965836305530279</v>
      </c>
      <c r="M27" s="29"/>
      <c r="N27" s="2"/>
      <c r="O27" s="28" t="b">
        <v>1</v>
      </c>
      <c r="P27" s="2" t="s">
        <v>594</v>
      </c>
      <c r="Q27" s="102">
        <v>3</v>
      </c>
      <c r="R27" s="2">
        <v>22.22</v>
      </c>
      <c r="S27" s="85">
        <v>1.3599999999999999E-2</v>
      </c>
      <c r="T27" s="2">
        <v>0</v>
      </c>
      <c r="U27" s="2"/>
      <c r="V27" s="2"/>
      <c r="W27" s="2"/>
      <c r="X27" s="2"/>
      <c r="Y27" s="17"/>
      <c r="Z27" s="89"/>
    </row>
    <row r="28" spans="1:26" x14ac:dyDescent="0.35">
      <c r="A28" s="28" t="b">
        <v>1</v>
      </c>
      <c r="B28" s="2" t="s">
        <v>596</v>
      </c>
      <c r="C28" s="102">
        <v>3</v>
      </c>
      <c r="D28" s="2">
        <v>37.06</v>
      </c>
      <c r="E28" s="85">
        <v>1.1000000000000001E-3</v>
      </c>
      <c r="F28" s="2">
        <v>0</v>
      </c>
      <c r="G28" s="35"/>
      <c r="H28" s="35"/>
      <c r="I28" s="2">
        <f t="shared" si="4"/>
        <v>-14.750000000000004</v>
      </c>
      <c r="J28" s="85">
        <f t="shared" si="1"/>
        <v>-10.743333333333329</v>
      </c>
      <c r="K28" s="85">
        <f t="shared" si="5"/>
        <v>4.0066666666666748</v>
      </c>
      <c r="L28" s="2">
        <f t="shared" si="3"/>
        <v>6.2211854943951456E-2</v>
      </c>
      <c r="M28" s="29"/>
      <c r="N28" s="2"/>
      <c r="O28" s="28" t="b">
        <v>1</v>
      </c>
      <c r="P28" s="2" t="s">
        <v>596</v>
      </c>
      <c r="Q28" s="102">
        <v>3</v>
      </c>
      <c r="R28" s="2">
        <v>22.31</v>
      </c>
      <c r="S28" s="85">
        <v>1.2800000000000001E-2</v>
      </c>
      <c r="T28" s="2">
        <v>0</v>
      </c>
      <c r="U28" s="2"/>
      <c r="V28" s="2"/>
      <c r="W28" s="2"/>
      <c r="X28" s="2"/>
      <c r="Y28" s="2"/>
      <c r="Z28" s="29"/>
    </row>
    <row r="29" spans="1:26" x14ac:dyDescent="0.35">
      <c r="A29" s="28" t="b">
        <v>1</v>
      </c>
      <c r="B29" s="2" t="s">
        <v>598</v>
      </c>
      <c r="C29" s="102">
        <v>3</v>
      </c>
      <c r="D29" s="2">
        <v>33.49</v>
      </c>
      <c r="E29" s="85">
        <v>9.9699999999999997E-3</v>
      </c>
      <c r="F29" s="2">
        <v>0</v>
      </c>
      <c r="G29" s="35"/>
      <c r="H29" s="35"/>
      <c r="I29" s="2">
        <f t="shared" si="4"/>
        <v>-11.270000000000003</v>
      </c>
      <c r="J29" s="85">
        <f t="shared" si="1"/>
        <v>-10.743333333333329</v>
      </c>
      <c r="K29" s="85">
        <f t="shared" si="5"/>
        <v>0.52666666666667439</v>
      </c>
      <c r="L29" s="2">
        <f t="shared" si="3"/>
        <v>0.69415672523989191</v>
      </c>
      <c r="M29" s="29">
        <f t="shared" ref="M29" si="7">AVERAGE(L27:L29)</f>
        <v>0.32534231441304873</v>
      </c>
      <c r="N29" s="2"/>
      <c r="O29" s="28" t="b">
        <v>1</v>
      </c>
      <c r="P29" s="2" t="s">
        <v>598</v>
      </c>
      <c r="Q29" s="102">
        <v>3</v>
      </c>
      <c r="R29" s="2">
        <v>22.22</v>
      </c>
      <c r="S29" s="85">
        <v>1.3599999999999999E-2</v>
      </c>
      <c r="T29" s="2">
        <v>0</v>
      </c>
      <c r="U29" s="2"/>
      <c r="V29" s="2"/>
      <c r="W29" s="2"/>
      <c r="X29" s="2"/>
      <c r="Y29" s="2"/>
      <c r="Z29" s="29"/>
    </row>
    <row r="30" spans="1:26" x14ac:dyDescent="0.35">
      <c r="A30" s="28" t="b">
        <v>1</v>
      </c>
      <c r="B30" s="2" t="s">
        <v>600</v>
      </c>
      <c r="C30" s="102">
        <v>4</v>
      </c>
      <c r="D30" s="2">
        <v>34.49</v>
      </c>
      <c r="E30" s="85">
        <v>5.3899999999999998E-3</v>
      </c>
      <c r="F30" s="2">
        <v>0</v>
      </c>
      <c r="G30" s="35"/>
      <c r="H30" s="35"/>
      <c r="I30" s="2">
        <f t="shared" si="4"/>
        <v>-12.810000000000002</v>
      </c>
      <c r="J30" s="85">
        <f t="shared" si="1"/>
        <v>-10.743333333333329</v>
      </c>
      <c r="K30" s="85">
        <f t="shared" si="5"/>
        <v>2.0666666666666735</v>
      </c>
      <c r="L30" s="2">
        <f t="shared" si="3"/>
        <v>0.23871040097760302</v>
      </c>
      <c r="M30" s="29"/>
      <c r="N30" s="2"/>
      <c r="O30" s="28" t="b">
        <v>1</v>
      </c>
      <c r="P30" s="2" t="s">
        <v>600</v>
      </c>
      <c r="Q30" s="102">
        <v>4</v>
      </c>
      <c r="R30" s="2">
        <v>21.68</v>
      </c>
      <c r="S30" s="85">
        <v>0.02</v>
      </c>
      <c r="T30" s="2">
        <v>0</v>
      </c>
      <c r="U30" s="2"/>
      <c r="V30" s="2"/>
      <c r="W30" s="2"/>
      <c r="X30" s="2"/>
      <c r="Y30" s="2"/>
      <c r="Z30" s="29"/>
    </row>
    <row r="31" spans="1:26" x14ac:dyDescent="0.35">
      <c r="A31" s="28" t="b">
        <v>1</v>
      </c>
      <c r="B31" s="2" t="s">
        <v>602</v>
      </c>
      <c r="C31" s="103">
        <v>4</v>
      </c>
      <c r="D31" s="2">
        <v>33.950000000000003</v>
      </c>
      <c r="E31" s="85">
        <v>7.5100000000000002E-3</v>
      </c>
      <c r="F31" s="2">
        <v>0</v>
      </c>
      <c r="G31" s="35"/>
      <c r="H31" s="35"/>
      <c r="I31" s="2">
        <f t="shared" si="4"/>
        <v>-12.230000000000004</v>
      </c>
      <c r="J31" s="85">
        <f t="shared" si="1"/>
        <v>-10.743333333333329</v>
      </c>
      <c r="K31" s="85">
        <f t="shared" si="5"/>
        <v>1.4866666666666752</v>
      </c>
      <c r="L31" s="2">
        <f t="shared" si="3"/>
        <v>0.3568360635427143</v>
      </c>
      <c r="M31" s="29"/>
      <c r="N31" s="2"/>
      <c r="O31" s="28" t="b">
        <v>1</v>
      </c>
      <c r="P31" s="2" t="s">
        <v>602</v>
      </c>
      <c r="Q31" s="103">
        <v>4</v>
      </c>
      <c r="R31" s="2">
        <v>21.72</v>
      </c>
      <c r="S31" s="85">
        <v>1.95E-2</v>
      </c>
      <c r="T31" s="2">
        <v>0</v>
      </c>
      <c r="U31" s="2"/>
      <c r="V31" s="2"/>
      <c r="W31" s="2"/>
      <c r="X31" s="2"/>
      <c r="Y31" s="2"/>
      <c r="Z31" s="29"/>
    </row>
    <row r="32" spans="1:26" x14ac:dyDescent="0.35">
      <c r="A32" s="28" t="b">
        <v>1</v>
      </c>
      <c r="B32" s="2" t="s">
        <v>604</v>
      </c>
      <c r="C32" s="102">
        <v>4</v>
      </c>
      <c r="D32" s="2">
        <v>33.82</v>
      </c>
      <c r="E32" s="85">
        <v>8.1399999999999997E-3</v>
      </c>
      <c r="F32" s="2">
        <v>0</v>
      </c>
      <c r="G32" s="35"/>
      <c r="H32" s="35"/>
      <c r="I32" s="2">
        <f t="shared" si="4"/>
        <v>-12.18</v>
      </c>
      <c r="J32" s="85">
        <f t="shared" si="1"/>
        <v>-10.743333333333329</v>
      </c>
      <c r="K32" s="85">
        <f t="shared" si="5"/>
        <v>1.436666666666671</v>
      </c>
      <c r="L32" s="2">
        <f t="shared" si="3"/>
        <v>0.36941986014740613</v>
      </c>
      <c r="M32" s="29">
        <f t="shared" ref="M32" si="8">AVERAGE(L30:L32)</f>
        <v>0.32165544155590781</v>
      </c>
      <c r="N32" s="2"/>
      <c r="O32" s="28" t="b">
        <v>1</v>
      </c>
      <c r="P32" s="2" t="s">
        <v>604</v>
      </c>
      <c r="Q32" s="102">
        <v>4</v>
      </c>
      <c r="R32" s="2">
        <v>21.64</v>
      </c>
      <c r="S32" s="85">
        <v>2.06E-2</v>
      </c>
      <c r="T32" s="2">
        <v>0</v>
      </c>
      <c r="U32" s="2"/>
      <c r="V32" s="2"/>
      <c r="W32" s="2"/>
      <c r="X32" s="2"/>
      <c r="Y32" s="2"/>
      <c r="Z32" s="29"/>
    </row>
    <row r="33" spans="1:26" x14ac:dyDescent="0.35">
      <c r="A33" s="28" t="b">
        <v>1</v>
      </c>
      <c r="B33" s="2" t="s">
        <v>606</v>
      </c>
      <c r="C33" s="102">
        <v>5</v>
      </c>
      <c r="D33" s="2">
        <v>32.79</v>
      </c>
      <c r="E33" s="85">
        <v>1.5299999999999999E-2</v>
      </c>
      <c r="F33" s="2">
        <v>0</v>
      </c>
      <c r="G33" s="35"/>
      <c r="H33" s="35"/>
      <c r="I33" s="2">
        <f t="shared" si="4"/>
        <v>-11.77</v>
      </c>
      <c r="J33" s="85">
        <f t="shared" si="1"/>
        <v>-10.743333333333329</v>
      </c>
      <c r="K33" s="85">
        <f t="shared" si="5"/>
        <v>1.0266666666666708</v>
      </c>
      <c r="L33" s="2">
        <f t="shared" si="3"/>
        <v>0.49084292762337584</v>
      </c>
      <c r="M33" s="29"/>
      <c r="N33" s="2"/>
      <c r="O33" s="28" t="b">
        <v>1</v>
      </c>
      <c r="P33" s="2" t="s">
        <v>606</v>
      </c>
      <c r="Q33" s="102">
        <v>5</v>
      </c>
      <c r="R33" s="2">
        <v>21.02</v>
      </c>
      <c r="S33" s="85">
        <v>3.2199999999999999E-2</v>
      </c>
      <c r="T33" s="2">
        <v>0</v>
      </c>
      <c r="U33" s="2"/>
      <c r="V33" s="2"/>
      <c r="W33" s="2"/>
      <c r="X33" s="2"/>
      <c r="Y33" s="2"/>
      <c r="Z33" s="29"/>
    </row>
    <row r="34" spans="1:26" x14ac:dyDescent="0.35">
      <c r="A34" s="28" t="b">
        <v>1</v>
      </c>
      <c r="B34" s="2" t="s">
        <v>608</v>
      </c>
      <c r="C34" s="102">
        <v>5</v>
      </c>
      <c r="D34" s="2">
        <v>33.700000000000003</v>
      </c>
      <c r="E34" s="85">
        <v>8.7799999999999996E-3</v>
      </c>
      <c r="F34" s="2">
        <v>0</v>
      </c>
      <c r="G34" s="35"/>
      <c r="H34" s="35"/>
      <c r="I34" s="2">
        <f t="shared" si="4"/>
        <v>-12.590000000000003</v>
      </c>
      <c r="J34" s="85">
        <f t="shared" si="1"/>
        <v>-10.743333333333329</v>
      </c>
      <c r="K34" s="85">
        <f t="shared" si="5"/>
        <v>1.8466666666666747</v>
      </c>
      <c r="L34" s="2">
        <f t="shared" si="3"/>
        <v>0.27803402145796652</v>
      </c>
      <c r="M34" s="29"/>
      <c r="N34" s="2"/>
      <c r="O34" s="28" t="b">
        <v>1</v>
      </c>
      <c r="P34" s="2" t="s">
        <v>608</v>
      </c>
      <c r="Q34" s="102">
        <v>5</v>
      </c>
      <c r="R34" s="2">
        <v>21.11</v>
      </c>
      <c r="S34" s="85">
        <v>0.03</v>
      </c>
      <c r="T34" s="2">
        <v>0</v>
      </c>
      <c r="U34" s="2"/>
      <c r="V34" s="2"/>
      <c r="W34" s="2"/>
      <c r="X34" s="2"/>
      <c r="Y34" s="2"/>
      <c r="Z34" s="29"/>
    </row>
    <row r="35" spans="1:26" x14ac:dyDescent="0.35">
      <c r="A35" s="28" t="b">
        <v>1</v>
      </c>
      <c r="B35" s="2" t="s">
        <v>610</v>
      </c>
      <c r="C35" s="102">
        <v>5</v>
      </c>
      <c r="D35" s="2">
        <v>33.229999999999997</v>
      </c>
      <c r="E35" s="85">
        <v>1.17E-2</v>
      </c>
      <c r="F35" s="2">
        <v>0</v>
      </c>
      <c r="G35" s="35"/>
      <c r="H35" s="35"/>
      <c r="I35" s="2">
        <f t="shared" si="4"/>
        <v>-12.239999999999998</v>
      </c>
      <c r="J35" s="85">
        <f t="shared" si="1"/>
        <v>-10.743333333333329</v>
      </c>
      <c r="K35" s="85">
        <f t="shared" si="5"/>
        <v>1.4966666666666697</v>
      </c>
      <c r="L35" s="2">
        <f t="shared" si="3"/>
        <v>0.35437121680556416</v>
      </c>
      <c r="M35" s="29">
        <f t="shared" ref="M35" si="9">AVERAGE(L33:L35)</f>
        <v>0.37441605529563549</v>
      </c>
      <c r="N35" s="2"/>
      <c r="O35" s="28" t="b">
        <v>1</v>
      </c>
      <c r="P35" s="2" t="s">
        <v>610</v>
      </c>
      <c r="Q35" s="102">
        <v>5</v>
      </c>
      <c r="R35" s="2">
        <v>20.99</v>
      </c>
      <c r="S35" s="85">
        <v>3.2800000000000003E-2</v>
      </c>
      <c r="T35" s="2">
        <v>0</v>
      </c>
      <c r="U35" s="2"/>
      <c r="V35" s="2"/>
      <c r="W35" s="2"/>
      <c r="X35" s="2"/>
      <c r="Y35" s="2"/>
      <c r="Z35" s="29"/>
    </row>
    <row r="36" spans="1:26" x14ac:dyDescent="0.35">
      <c r="A36" s="28" t="b">
        <v>1</v>
      </c>
      <c r="B36" s="2" t="s">
        <v>612</v>
      </c>
      <c r="C36" s="102">
        <v>6</v>
      </c>
      <c r="D36" s="2">
        <v>32.799999999999997</v>
      </c>
      <c r="E36" s="85">
        <v>1.52E-2</v>
      </c>
      <c r="F36" s="2">
        <v>0</v>
      </c>
      <c r="G36" s="35"/>
      <c r="H36" s="35"/>
      <c r="I36" s="2">
        <f t="shared" si="4"/>
        <v>-11.819999999999997</v>
      </c>
      <c r="J36" s="85">
        <f t="shared" si="1"/>
        <v>-10.743333333333329</v>
      </c>
      <c r="K36" s="85">
        <f t="shared" si="5"/>
        <v>1.076666666666668</v>
      </c>
      <c r="L36" s="2">
        <f t="shared" si="3"/>
        <v>0.47412301558724823</v>
      </c>
      <c r="M36" s="29"/>
      <c r="N36" s="2"/>
      <c r="O36" s="28" t="b">
        <v>1</v>
      </c>
      <c r="P36" s="2" t="s">
        <v>612</v>
      </c>
      <c r="Q36" s="102">
        <v>6</v>
      </c>
      <c r="R36" s="2">
        <v>20.98</v>
      </c>
      <c r="S36" s="85">
        <v>3.3099999999999997E-2</v>
      </c>
      <c r="T36" s="2">
        <v>0</v>
      </c>
      <c r="U36" s="2"/>
      <c r="V36" s="2"/>
      <c r="W36" s="2"/>
      <c r="X36" s="2"/>
      <c r="Y36" s="2"/>
      <c r="Z36" s="29"/>
    </row>
    <row r="37" spans="1:26" x14ac:dyDescent="0.35">
      <c r="A37" s="28" t="b">
        <v>1</v>
      </c>
      <c r="B37" s="2" t="s">
        <v>614</v>
      </c>
      <c r="C37" s="103">
        <v>6</v>
      </c>
      <c r="D37" s="2">
        <v>32.020000000000003</v>
      </c>
      <c r="E37" s="85">
        <v>2.47E-2</v>
      </c>
      <c r="F37" s="2">
        <v>0</v>
      </c>
      <c r="G37" s="35"/>
      <c r="H37" s="35"/>
      <c r="I37" s="2">
        <f t="shared" si="4"/>
        <v>-10.940000000000005</v>
      </c>
      <c r="J37" s="85">
        <f t="shared" si="1"/>
        <v>-10.743333333333329</v>
      </c>
      <c r="K37" s="85">
        <f t="shared" si="5"/>
        <v>0.19666666666667609</v>
      </c>
      <c r="L37" s="2">
        <f t="shared" si="3"/>
        <v>0.87256428764081706</v>
      </c>
      <c r="M37" s="29"/>
      <c r="N37" s="2"/>
      <c r="O37" s="28" t="b">
        <v>1</v>
      </c>
      <c r="P37" s="2" t="s">
        <v>614</v>
      </c>
      <c r="Q37" s="103">
        <v>6</v>
      </c>
      <c r="R37" s="2">
        <v>21.08</v>
      </c>
      <c r="S37" s="85">
        <v>3.0700000000000002E-2</v>
      </c>
      <c r="T37" s="2">
        <v>0</v>
      </c>
      <c r="U37" s="2"/>
      <c r="V37" s="2"/>
      <c r="W37" s="2"/>
      <c r="X37" s="2"/>
      <c r="Y37" s="2"/>
      <c r="Z37" s="29"/>
    </row>
    <row r="38" spans="1:26" x14ac:dyDescent="0.35">
      <c r="A38" s="28" t="b">
        <v>1</v>
      </c>
      <c r="B38" s="2" t="s">
        <v>616</v>
      </c>
      <c r="C38" s="102">
        <v>6</v>
      </c>
      <c r="D38" s="2">
        <v>33.54</v>
      </c>
      <c r="E38" s="85">
        <v>9.6699999999999998E-3</v>
      </c>
      <c r="F38" s="2">
        <v>0</v>
      </c>
      <c r="G38" s="35"/>
      <c r="H38" s="35"/>
      <c r="I38" s="2">
        <f t="shared" si="4"/>
        <v>-12.57</v>
      </c>
      <c r="J38" s="85">
        <f t="shared" si="1"/>
        <v>-10.743333333333329</v>
      </c>
      <c r="K38" s="85">
        <f t="shared" si="5"/>
        <v>1.8266666666666715</v>
      </c>
      <c r="L38" s="2">
        <f t="shared" si="3"/>
        <v>0.28191523176145011</v>
      </c>
      <c r="M38" s="29">
        <f t="shared" ref="M38" si="10">AVERAGE(L36:L38)</f>
        <v>0.54286751166317182</v>
      </c>
      <c r="N38" s="2"/>
      <c r="O38" s="28" t="b">
        <v>1</v>
      </c>
      <c r="P38" s="2" t="s">
        <v>616</v>
      </c>
      <c r="Q38" s="102">
        <v>6</v>
      </c>
      <c r="R38" s="2">
        <v>20.97</v>
      </c>
      <c r="S38" s="85">
        <v>3.32E-2</v>
      </c>
      <c r="T38" s="2">
        <v>0</v>
      </c>
      <c r="U38" s="2"/>
      <c r="V38" s="2"/>
      <c r="W38" s="2"/>
      <c r="X38" s="2"/>
      <c r="Y38" s="2"/>
      <c r="Z38" s="29"/>
    </row>
    <row r="39" spans="1:26" x14ac:dyDescent="0.35">
      <c r="A39" s="28" t="b">
        <v>1</v>
      </c>
      <c r="B39" s="2" t="s">
        <v>618</v>
      </c>
      <c r="C39" s="102">
        <v>7</v>
      </c>
      <c r="D39" s="2">
        <v>30.88</v>
      </c>
      <c r="E39" s="85">
        <v>4.99E-2</v>
      </c>
      <c r="F39" s="2">
        <v>0</v>
      </c>
      <c r="G39" s="35"/>
      <c r="H39" s="35"/>
      <c r="I39" s="2">
        <f t="shared" si="4"/>
        <v>-10.41</v>
      </c>
      <c r="J39" s="85">
        <f t="shared" si="1"/>
        <v>-10.743333333333329</v>
      </c>
      <c r="K39" s="85">
        <f t="shared" si="5"/>
        <v>-0.3333333333333286</v>
      </c>
      <c r="L39" s="2">
        <f t="shared" si="3"/>
        <v>1.259921049894869</v>
      </c>
      <c r="M39" s="29"/>
      <c r="N39" s="2"/>
      <c r="O39" s="28" t="b">
        <v>1</v>
      </c>
      <c r="P39" s="2" t="s">
        <v>618</v>
      </c>
      <c r="Q39" s="102">
        <v>7</v>
      </c>
      <c r="R39" s="2">
        <v>20.47</v>
      </c>
      <c r="S39" s="85">
        <v>4.7500000000000001E-2</v>
      </c>
      <c r="T39" s="2">
        <v>0</v>
      </c>
      <c r="U39" s="2"/>
      <c r="V39" s="2"/>
      <c r="W39" s="2"/>
      <c r="X39" s="2"/>
      <c r="Y39" s="2"/>
      <c r="Z39" s="29"/>
    </row>
    <row r="40" spans="1:26" x14ac:dyDescent="0.35">
      <c r="A40" s="28" t="b">
        <v>1</v>
      </c>
      <c r="B40" s="2" t="s">
        <v>620</v>
      </c>
      <c r="C40" s="102">
        <v>7</v>
      </c>
      <c r="D40" s="2">
        <v>31.57</v>
      </c>
      <c r="E40" s="85">
        <v>3.2599999999999997E-2</v>
      </c>
      <c r="F40" s="2">
        <v>0</v>
      </c>
      <c r="G40" s="35"/>
      <c r="H40" s="35"/>
      <c r="I40" s="2">
        <f t="shared" si="4"/>
        <v>-11.09</v>
      </c>
      <c r="J40" s="85">
        <f t="shared" si="1"/>
        <v>-10.743333333333329</v>
      </c>
      <c r="K40" s="85">
        <f t="shared" si="5"/>
        <v>0.34666666666667112</v>
      </c>
      <c r="L40" s="2">
        <f t="shared" si="3"/>
        <v>0.78639896789397867</v>
      </c>
      <c r="M40" s="29"/>
      <c r="N40" s="2"/>
      <c r="O40" s="28" t="b">
        <v>1</v>
      </c>
      <c r="P40" s="2" t="s">
        <v>620</v>
      </c>
      <c r="Q40" s="102">
        <v>7</v>
      </c>
      <c r="R40" s="2">
        <v>20.48</v>
      </c>
      <c r="S40" s="85">
        <v>4.7100000000000003E-2</v>
      </c>
      <c r="T40" s="2">
        <v>0</v>
      </c>
      <c r="U40" s="2"/>
      <c r="V40" s="2"/>
      <c r="W40" s="2"/>
      <c r="X40" s="2"/>
      <c r="Y40" s="2"/>
      <c r="Z40" s="29"/>
    </row>
    <row r="41" spans="1:26" x14ac:dyDescent="0.35">
      <c r="A41" s="28" t="b">
        <v>1</v>
      </c>
      <c r="B41" s="2" t="s">
        <v>622</v>
      </c>
      <c r="C41" s="102">
        <v>7</v>
      </c>
      <c r="D41" s="2">
        <v>31.34</v>
      </c>
      <c r="E41" s="85">
        <v>3.7600000000000001E-2</v>
      </c>
      <c r="F41" s="2">
        <v>0</v>
      </c>
      <c r="G41" s="35"/>
      <c r="H41" s="35"/>
      <c r="I41" s="2">
        <f t="shared" si="4"/>
        <v>-11</v>
      </c>
      <c r="J41" s="85">
        <f t="shared" si="1"/>
        <v>-10.743333333333329</v>
      </c>
      <c r="K41" s="85">
        <f t="shared" si="5"/>
        <v>0.25666666666667126</v>
      </c>
      <c r="L41" s="2">
        <f t="shared" si="3"/>
        <v>0.83701961293844784</v>
      </c>
      <c r="M41" s="29">
        <f t="shared" ref="M41" si="11">AVERAGE(L39:L41)</f>
        <v>0.96111321024243168</v>
      </c>
      <c r="N41" s="2"/>
      <c r="O41" s="28" t="b">
        <v>1</v>
      </c>
      <c r="P41" s="2" t="s">
        <v>622</v>
      </c>
      <c r="Q41" s="102">
        <v>7</v>
      </c>
      <c r="R41" s="2">
        <v>20.34</v>
      </c>
      <c r="S41" s="85">
        <v>5.21E-2</v>
      </c>
      <c r="T41" s="2">
        <v>0</v>
      </c>
      <c r="U41" s="2"/>
      <c r="V41" s="2"/>
      <c r="W41" s="2"/>
      <c r="X41" s="2"/>
      <c r="Y41" s="2"/>
      <c r="Z41" s="29"/>
    </row>
    <row r="42" spans="1:26" x14ac:dyDescent="0.35">
      <c r="A42" s="28" t="b">
        <v>1</v>
      </c>
      <c r="B42" s="2" t="s">
        <v>624</v>
      </c>
      <c r="C42" s="102">
        <v>8</v>
      </c>
      <c r="D42" s="2">
        <v>32.51</v>
      </c>
      <c r="E42" s="85">
        <v>1.83E-2</v>
      </c>
      <c r="F42" s="2">
        <v>0</v>
      </c>
      <c r="G42" s="35"/>
      <c r="H42" s="35"/>
      <c r="I42" s="2">
        <f t="shared" si="4"/>
        <v>-11.489999999999998</v>
      </c>
      <c r="J42" s="85">
        <f t="shared" si="1"/>
        <v>-10.743333333333329</v>
      </c>
      <c r="K42" s="85">
        <f t="shared" si="5"/>
        <v>0.7466666666666697</v>
      </c>
      <c r="L42" s="2">
        <f t="shared" si="3"/>
        <v>0.59597897176179171</v>
      </c>
      <c r="M42" s="29"/>
      <c r="N42" s="2"/>
      <c r="O42" s="28" t="b">
        <v>1</v>
      </c>
      <c r="P42" s="2" t="s">
        <v>624</v>
      </c>
      <c r="Q42" s="102">
        <v>8</v>
      </c>
      <c r="R42" s="2">
        <v>21.02</v>
      </c>
      <c r="S42" s="85">
        <v>3.2000000000000001E-2</v>
      </c>
      <c r="T42" s="2">
        <v>0</v>
      </c>
      <c r="U42" s="2"/>
      <c r="V42" s="2"/>
      <c r="W42" s="2"/>
      <c r="X42" s="2"/>
      <c r="Y42" s="2"/>
      <c r="Z42" s="29"/>
    </row>
    <row r="43" spans="1:26" x14ac:dyDescent="0.35">
      <c r="A43" s="28" t="b">
        <v>1</v>
      </c>
      <c r="B43" s="2" t="s">
        <v>626</v>
      </c>
      <c r="C43" s="103">
        <v>8</v>
      </c>
      <c r="D43" s="2">
        <v>32.340000000000003</v>
      </c>
      <c r="E43" s="85">
        <v>2.0299999999999999E-2</v>
      </c>
      <c r="F43" s="2">
        <v>0</v>
      </c>
      <c r="G43" s="35"/>
      <c r="H43" s="35"/>
      <c r="I43" s="2">
        <f t="shared" si="4"/>
        <v>-11.300000000000004</v>
      </c>
      <c r="J43" s="85">
        <f t="shared" si="1"/>
        <v>-10.743333333333329</v>
      </c>
      <c r="K43" s="85">
        <f t="shared" si="5"/>
        <v>0.55666666666667552</v>
      </c>
      <c r="L43" s="2">
        <f t="shared" si="3"/>
        <v>0.67987118640642108</v>
      </c>
      <c r="M43" s="29"/>
      <c r="N43" s="2"/>
      <c r="O43" s="28" t="b">
        <v>1</v>
      </c>
      <c r="P43" s="2" t="s">
        <v>626</v>
      </c>
      <c r="Q43" s="103">
        <v>8</v>
      </c>
      <c r="R43" s="2">
        <v>21.04</v>
      </c>
      <c r="S43" s="85">
        <v>3.1600000000000003E-2</v>
      </c>
      <c r="T43" s="2">
        <v>0</v>
      </c>
      <c r="U43" s="2"/>
      <c r="V43" s="2"/>
      <c r="W43" s="2"/>
      <c r="X43" s="2"/>
      <c r="Y43" s="2"/>
      <c r="Z43" s="29"/>
    </row>
    <row r="44" spans="1:26" x14ac:dyDescent="0.35">
      <c r="A44" s="28" t="b">
        <v>1</v>
      </c>
      <c r="B44" s="2" t="s">
        <v>628</v>
      </c>
      <c r="C44" s="102">
        <v>8</v>
      </c>
      <c r="D44" s="2">
        <v>31.59</v>
      </c>
      <c r="E44" s="85">
        <v>3.2300000000000002E-2</v>
      </c>
      <c r="F44" s="2">
        <v>0</v>
      </c>
      <c r="G44" s="35"/>
      <c r="H44" s="35"/>
      <c r="I44" s="2">
        <f t="shared" si="4"/>
        <v>-10.600000000000001</v>
      </c>
      <c r="J44" s="85">
        <f t="shared" si="1"/>
        <v>-10.743333333333329</v>
      </c>
      <c r="K44" s="85">
        <f t="shared" si="5"/>
        <v>-0.14333333333332732</v>
      </c>
      <c r="L44" s="2">
        <f t="shared" si="3"/>
        <v>1.1044540007443469</v>
      </c>
      <c r="M44" s="29">
        <f t="shared" ref="M44" si="12">AVERAGE(L42:L44)</f>
        <v>0.79343471963751988</v>
      </c>
      <c r="N44" s="2"/>
      <c r="O44" s="28" t="b">
        <v>1</v>
      </c>
      <c r="P44" s="2" t="s">
        <v>628</v>
      </c>
      <c r="Q44" s="102">
        <v>8</v>
      </c>
      <c r="R44" s="2">
        <v>20.99</v>
      </c>
      <c r="S44" s="85">
        <v>3.2800000000000003E-2</v>
      </c>
      <c r="T44" s="2">
        <v>0</v>
      </c>
      <c r="U44" s="2"/>
      <c r="V44" s="2"/>
      <c r="W44" s="2"/>
      <c r="X44" s="2"/>
      <c r="Y44" s="2"/>
      <c r="Z44" s="29"/>
    </row>
    <row r="45" spans="1:26" x14ac:dyDescent="0.35">
      <c r="A45" s="28" t="b">
        <v>1</v>
      </c>
      <c r="B45" s="2" t="s">
        <v>630</v>
      </c>
      <c r="C45" s="102">
        <v>9</v>
      </c>
      <c r="D45" s="2">
        <v>30.07</v>
      </c>
      <c r="E45" s="85">
        <v>8.2500000000000004E-2</v>
      </c>
      <c r="F45" s="2">
        <v>0</v>
      </c>
      <c r="G45" s="35"/>
      <c r="H45" s="35"/>
      <c r="I45" s="2">
        <f t="shared" si="4"/>
        <v>-9.620000000000001</v>
      </c>
      <c r="J45" s="85">
        <f t="shared" si="1"/>
        <v>-10.743333333333329</v>
      </c>
      <c r="K45" s="85">
        <f t="shared" si="5"/>
        <v>-1.1233333333333277</v>
      </c>
      <c r="L45" s="2">
        <f t="shared" si="3"/>
        <v>2.178497312285216</v>
      </c>
      <c r="M45" s="29"/>
      <c r="N45" s="2"/>
      <c r="O45" s="28" t="b">
        <v>1</v>
      </c>
      <c r="P45" s="2" t="s">
        <v>630</v>
      </c>
      <c r="Q45" s="102">
        <v>9</v>
      </c>
      <c r="R45" s="2">
        <v>20.45</v>
      </c>
      <c r="S45" s="85">
        <v>4.8000000000000001E-2</v>
      </c>
      <c r="T45" s="2">
        <v>0</v>
      </c>
      <c r="U45" s="2"/>
      <c r="V45" s="2"/>
      <c r="W45" s="2"/>
      <c r="X45" s="2"/>
      <c r="Y45" s="2"/>
      <c r="Z45" s="29"/>
    </row>
    <row r="46" spans="1:26" x14ac:dyDescent="0.35">
      <c r="A46" s="28" t="b">
        <v>1</v>
      </c>
      <c r="B46" s="2" t="s">
        <v>632</v>
      </c>
      <c r="C46" s="102">
        <v>9</v>
      </c>
      <c r="D46" s="2">
        <v>30.26</v>
      </c>
      <c r="E46" s="85">
        <v>7.3200000000000001E-2</v>
      </c>
      <c r="F46" s="2">
        <v>0</v>
      </c>
      <c r="G46" s="35"/>
      <c r="H46" s="35"/>
      <c r="I46" s="2">
        <f t="shared" si="4"/>
        <v>-9.75</v>
      </c>
      <c r="J46" s="85">
        <f t="shared" si="1"/>
        <v>-10.743333333333329</v>
      </c>
      <c r="K46" s="85">
        <f t="shared" si="5"/>
        <v>-0.99333333333332874</v>
      </c>
      <c r="L46" s="2">
        <f t="shared" si="3"/>
        <v>1.9907793582064519</v>
      </c>
      <c r="M46" s="29"/>
      <c r="N46" s="2"/>
      <c r="O46" s="28" t="b">
        <v>1</v>
      </c>
      <c r="P46" s="2" t="s">
        <v>632</v>
      </c>
      <c r="Q46" s="102">
        <v>9</v>
      </c>
      <c r="R46" s="2">
        <v>20.51</v>
      </c>
      <c r="S46" s="85">
        <v>4.5999999999999999E-2</v>
      </c>
      <c r="T46" s="2">
        <v>0</v>
      </c>
      <c r="U46" s="2"/>
      <c r="V46" s="2"/>
      <c r="W46" s="2"/>
      <c r="X46" s="2"/>
      <c r="Y46" s="2"/>
      <c r="Z46" s="29"/>
    </row>
    <row r="47" spans="1:26" x14ac:dyDescent="0.35">
      <c r="A47" s="28" t="b">
        <v>1</v>
      </c>
      <c r="B47" s="2" t="s">
        <v>634</v>
      </c>
      <c r="C47" s="102">
        <v>9</v>
      </c>
      <c r="D47" s="2">
        <v>30.19</v>
      </c>
      <c r="E47" s="85">
        <v>7.6300000000000007E-2</v>
      </c>
      <c r="F47" s="2">
        <v>0</v>
      </c>
      <c r="G47" s="35"/>
      <c r="H47" s="35"/>
      <c r="I47" s="2">
        <f t="shared" si="4"/>
        <v>-9.7200000000000024</v>
      </c>
      <c r="J47" s="85">
        <f t="shared" si="1"/>
        <v>-10.743333333333329</v>
      </c>
      <c r="K47" s="85">
        <f t="shared" si="5"/>
        <v>-1.0233333333333263</v>
      </c>
      <c r="L47" s="2">
        <f t="shared" si="3"/>
        <v>2.0326098643363677</v>
      </c>
      <c r="M47" s="29">
        <f t="shared" ref="M47" si="13">AVERAGE(L45:L47)</f>
        <v>2.0672955116093452</v>
      </c>
      <c r="N47" s="2"/>
      <c r="O47" s="28" t="b">
        <v>1</v>
      </c>
      <c r="P47" s="2" t="s">
        <v>634</v>
      </c>
      <c r="Q47" s="102">
        <v>9</v>
      </c>
      <c r="R47" s="2">
        <v>20.47</v>
      </c>
      <c r="S47" s="85">
        <v>4.7600000000000003E-2</v>
      </c>
      <c r="T47" s="2">
        <v>0</v>
      </c>
      <c r="U47" s="2"/>
      <c r="V47" s="2"/>
      <c r="W47" s="2"/>
      <c r="X47" s="2"/>
      <c r="Y47" s="2"/>
      <c r="Z47" s="29"/>
    </row>
    <row r="48" spans="1:26" x14ac:dyDescent="0.35">
      <c r="A48" s="28" t="b">
        <v>1</v>
      </c>
      <c r="B48" s="2" t="s">
        <v>636</v>
      </c>
      <c r="C48" s="102">
        <v>10</v>
      </c>
      <c r="D48" s="2">
        <v>31.77</v>
      </c>
      <c r="E48" s="85">
        <v>2.8899999999999999E-2</v>
      </c>
      <c r="F48" s="2">
        <v>0</v>
      </c>
      <c r="G48" s="35"/>
      <c r="H48" s="35"/>
      <c r="I48" s="2">
        <f t="shared" si="4"/>
        <v>-10.969999999999999</v>
      </c>
      <c r="J48" s="85">
        <f t="shared" si="1"/>
        <v>-10.743333333333329</v>
      </c>
      <c r="K48" s="85">
        <f t="shared" si="5"/>
        <v>0.22666666666667012</v>
      </c>
      <c r="L48" s="2">
        <f t="shared" si="3"/>
        <v>0.85460717426489752</v>
      </c>
      <c r="M48" s="29"/>
      <c r="N48" s="2"/>
      <c r="O48" s="28" t="b">
        <v>1</v>
      </c>
      <c r="P48" s="2" t="s">
        <v>636</v>
      </c>
      <c r="Q48" s="102">
        <v>10</v>
      </c>
      <c r="R48" s="2">
        <v>20.8</v>
      </c>
      <c r="S48" s="85">
        <v>3.7400000000000003E-2</v>
      </c>
      <c r="T48" s="2">
        <v>0</v>
      </c>
      <c r="U48" s="2"/>
      <c r="V48" s="2"/>
      <c r="W48" s="2"/>
      <c r="X48" s="2"/>
      <c r="Y48" s="2"/>
      <c r="Z48" s="29"/>
    </row>
    <row r="49" spans="1:26" x14ac:dyDescent="0.35">
      <c r="A49" s="28" t="b">
        <v>1</v>
      </c>
      <c r="B49" s="2" t="s">
        <v>638</v>
      </c>
      <c r="C49" s="102">
        <v>10</v>
      </c>
      <c r="D49" s="2">
        <v>31.73</v>
      </c>
      <c r="E49" s="85">
        <v>2.9600000000000001E-2</v>
      </c>
      <c r="F49" s="2">
        <v>0</v>
      </c>
      <c r="G49" s="35"/>
      <c r="H49" s="35"/>
      <c r="I49" s="2">
        <f t="shared" si="4"/>
        <v>-10.830000000000002</v>
      </c>
      <c r="J49" s="85">
        <f t="shared" si="1"/>
        <v>-10.743333333333329</v>
      </c>
      <c r="K49" s="85">
        <f t="shared" si="5"/>
        <v>8.6666666666673109E-2</v>
      </c>
      <c r="L49" s="2">
        <f t="shared" si="3"/>
        <v>0.94169601738734265</v>
      </c>
      <c r="M49" s="29"/>
      <c r="N49" s="2"/>
      <c r="O49" s="28" t="b">
        <v>1</v>
      </c>
      <c r="P49" s="2" t="s">
        <v>638</v>
      </c>
      <c r="Q49" s="102">
        <v>10</v>
      </c>
      <c r="R49" s="2">
        <v>20.9</v>
      </c>
      <c r="S49" s="85">
        <v>3.5000000000000003E-2</v>
      </c>
      <c r="T49" s="2">
        <v>0</v>
      </c>
      <c r="U49" s="2"/>
      <c r="V49" s="2"/>
      <c r="W49" s="2"/>
      <c r="X49" s="2"/>
      <c r="Y49" s="2"/>
      <c r="Z49" s="29"/>
    </row>
    <row r="50" spans="1:26" x14ac:dyDescent="0.35">
      <c r="A50" s="28" t="b">
        <v>1</v>
      </c>
      <c r="B50" s="2" t="s">
        <v>640</v>
      </c>
      <c r="C50" s="102">
        <v>10</v>
      </c>
      <c r="D50" s="2">
        <v>31.51</v>
      </c>
      <c r="E50" s="85">
        <v>3.39E-2</v>
      </c>
      <c r="F50" s="2">
        <v>0</v>
      </c>
      <c r="G50" s="35"/>
      <c r="H50" s="35"/>
      <c r="I50" s="2">
        <f t="shared" si="4"/>
        <v>-10.690000000000001</v>
      </c>
      <c r="J50" s="85">
        <f t="shared" si="1"/>
        <v>-10.743333333333329</v>
      </c>
      <c r="K50" s="85">
        <f t="shared" si="5"/>
        <v>-5.333333333332746E-2</v>
      </c>
      <c r="L50" s="2">
        <f t="shared" si="3"/>
        <v>1.0376596591597431</v>
      </c>
      <c r="M50" s="29">
        <f t="shared" ref="M50" si="14">AVERAGE(L48:L50)</f>
        <v>0.94465428360399439</v>
      </c>
      <c r="N50" s="2"/>
      <c r="O50" s="28" t="b">
        <v>1</v>
      </c>
      <c r="P50" s="2" t="s">
        <v>640</v>
      </c>
      <c r="Q50" s="102">
        <v>10</v>
      </c>
      <c r="R50" s="2">
        <v>20.82</v>
      </c>
      <c r="S50" s="85">
        <v>3.6999999999999998E-2</v>
      </c>
      <c r="T50" s="2">
        <v>0</v>
      </c>
      <c r="U50" s="2"/>
      <c r="V50" s="2"/>
      <c r="W50" s="2"/>
      <c r="X50" s="2"/>
      <c r="Y50" s="2"/>
      <c r="Z50" s="29"/>
    </row>
    <row r="51" spans="1:26" x14ac:dyDescent="0.35">
      <c r="A51" s="28" t="b">
        <v>1</v>
      </c>
      <c r="B51" s="2" t="s">
        <v>642</v>
      </c>
      <c r="C51" s="102">
        <v>11</v>
      </c>
      <c r="D51" s="2">
        <v>31.13</v>
      </c>
      <c r="E51" s="85">
        <v>4.2799999999999998E-2</v>
      </c>
      <c r="F51" s="2">
        <v>0</v>
      </c>
      <c r="G51" s="35"/>
      <c r="H51" s="35"/>
      <c r="I51" s="2">
        <f t="shared" si="4"/>
        <v>-10.14</v>
      </c>
      <c r="J51" s="85">
        <f t="shared" si="1"/>
        <v>-10.743333333333329</v>
      </c>
      <c r="K51" s="85">
        <f t="shared" si="5"/>
        <v>-0.60333333333332817</v>
      </c>
      <c r="L51" s="2">
        <f t="shared" si="3"/>
        <v>1.5192226642355937</v>
      </c>
      <c r="M51" s="29"/>
      <c r="N51" s="2"/>
      <c r="O51" s="28" t="b">
        <v>1</v>
      </c>
      <c r="P51" s="2" t="s">
        <v>642</v>
      </c>
      <c r="Q51" s="102">
        <v>11</v>
      </c>
      <c r="R51" s="2">
        <v>20.99</v>
      </c>
      <c r="S51" s="85">
        <v>3.27E-2</v>
      </c>
      <c r="T51" s="2">
        <v>0</v>
      </c>
      <c r="U51" s="2"/>
      <c r="V51" s="2"/>
      <c r="W51" s="2"/>
      <c r="X51" s="2"/>
      <c r="Y51" s="2"/>
      <c r="Z51" s="29"/>
    </row>
    <row r="52" spans="1:26" x14ac:dyDescent="0.35">
      <c r="A52" s="28" t="b">
        <v>1</v>
      </c>
      <c r="B52" s="2" t="s">
        <v>644</v>
      </c>
      <c r="C52" s="102">
        <v>11</v>
      </c>
      <c r="D52" s="2">
        <v>31.05</v>
      </c>
      <c r="E52" s="85">
        <v>4.5100000000000001E-2</v>
      </c>
      <c r="F52" s="2">
        <v>0</v>
      </c>
      <c r="G52" s="35"/>
      <c r="H52" s="35"/>
      <c r="I52" s="2">
        <f t="shared" si="4"/>
        <v>-9.98</v>
      </c>
      <c r="J52" s="85">
        <f t="shared" si="1"/>
        <v>-10.743333333333329</v>
      </c>
      <c r="K52" s="85">
        <f t="shared" si="5"/>
        <v>-0.76333333333332831</v>
      </c>
      <c r="L52" s="2">
        <f t="shared" si="3"/>
        <v>1.6974079426182398</v>
      </c>
      <c r="M52" s="29"/>
      <c r="N52" s="2"/>
      <c r="O52" s="28" t="b">
        <v>1</v>
      </c>
      <c r="P52" s="2" t="s">
        <v>644</v>
      </c>
      <c r="Q52" s="102">
        <v>11</v>
      </c>
      <c r="R52" s="2">
        <v>21.07</v>
      </c>
      <c r="S52" s="85">
        <v>3.1E-2</v>
      </c>
      <c r="T52" s="2">
        <v>0</v>
      </c>
      <c r="U52" s="2"/>
      <c r="V52" s="2"/>
      <c r="W52" s="2"/>
      <c r="X52" s="2"/>
      <c r="Y52" s="2"/>
      <c r="Z52" s="29"/>
    </row>
    <row r="53" spans="1:26" x14ac:dyDescent="0.35">
      <c r="A53" s="28" t="b">
        <v>1</v>
      </c>
      <c r="B53" s="2" t="s">
        <v>646</v>
      </c>
      <c r="C53" s="102">
        <v>11</v>
      </c>
      <c r="D53" s="2">
        <v>31.27</v>
      </c>
      <c r="E53" s="85">
        <v>3.9300000000000002E-2</v>
      </c>
      <c r="F53" s="2">
        <v>0</v>
      </c>
      <c r="G53" s="35"/>
      <c r="H53" s="35"/>
      <c r="I53" s="2">
        <f t="shared" si="4"/>
        <v>-10.34</v>
      </c>
      <c r="J53" s="85">
        <f t="shared" si="1"/>
        <v>-10.743333333333329</v>
      </c>
      <c r="K53" s="85">
        <f t="shared" si="5"/>
        <v>-0.40333333333332888</v>
      </c>
      <c r="L53" s="2">
        <f t="shared" si="3"/>
        <v>1.3225601461225351</v>
      </c>
      <c r="M53" s="29">
        <f t="shared" ref="M53" si="15">AVERAGE(L51:L53)</f>
        <v>1.5130635843254563</v>
      </c>
      <c r="N53" s="2"/>
      <c r="O53" s="28" t="b">
        <v>1</v>
      </c>
      <c r="P53" s="2" t="s">
        <v>646</v>
      </c>
      <c r="Q53" s="102">
        <v>11</v>
      </c>
      <c r="R53" s="2">
        <v>20.93</v>
      </c>
      <c r="S53" s="85">
        <v>3.4099999999999998E-2</v>
      </c>
      <c r="T53" s="2">
        <v>0</v>
      </c>
      <c r="U53" s="2"/>
      <c r="V53" s="2"/>
      <c r="W53" s="2"/>
      <c r="X53" s="2"/>
      <c r="Y53" s="2"/>
      <c r="Z53" s="29"/>
    </row>
    <row r="54" spans="1:26" x14ac:dyDescent="0.35">
      <c r="A54" s="28" t="b">
        <v>1</v>
      </c>
      <c r="B54" s="2" t="s">
        <v>648</v>
      </c>
      <c r="C54" s="102">
        <v>12</v>
      </c>
      <c r="D54" s="2">
        <v>31.62</v>
      </c>
      <c r="E54" s="85">
        <v>3.1699999999999999E-2</v>
      </c>
      <c r="F54" s="2">
        <v>0</v>
      </c>
      <c r="G54" s="35"/>
      <c r="H54" s="35"/>
      <c r="I54" s="2">
        <f t="shared" si="4"/>
        <v>-9.66</v>
      </c>
      <c r="J54" s="85">
        <f t="shared" si="1"/>
        <v>-10.743333333333329</v>
      </c>
      <c r="K54" s="85">
        <f t="shared" si="5"/>
        <v>-1.0833333333333286</v>
      </c>
      <c r="L54" s="2">
        <f t="shared" si="3"/>
        <v>2.1189261887185835</v>
      </c>
      <c r="M54" s="29"/>
      <c r="N54" s="2"/>
      <c r="O54" s="28" t="b">
        <v>1</v>
      </c>
      <c r="P54" s="2" t="s">
        <v>648</v>
      </c>
      <c r="Q54" s="102">
        <v>12</v>
      </c>
      <c r="R54" s="2">
        <v>21.96</v>
      </c>
      <c r="S54" s="85">
        <v>1.6400000000000001E-2</v>
      </c>
      <c r="T54" s="2">
        <v>0</v>
      </c>
      <c r="U54" s="2"/>
      <c r="V54" s="2"/>
      <c r="W54" s="2"/>
      <c r="X54" s="2"/>
      <c r="Y54" s="2"/>
      <c r="Z54" s="29"/>
    </row>
    <row r="55" spans="1:26" x14ac:dyDescent="0.35">
      <c r="A55" s="28" t="b">
        <v>1</v>
      </c>
      <c r="B55" s="2" t="s">
        <v>650</v>
      </c>
      <c r="C55" s="103">
        <v>12</v>
      </c>
      <c r="D55" s="2">
        <v>31.92</v>
      </c>
      <c r="E55" s="85">
        <v>2.6200000000000001E-2</v>
      </c>
      <c r="F55" s="2">
        <v>0</v>
      </c>
      <c r="G55" s="35"/>
      <c r="H55" s="35"/>
      <c r="I55" s="2">
        <f t="shared" si="4"/>
        <v>-9.870000000000001</v>
      </c>
      <c r="J55" s="85">
        <f t="shared" si="1"/>
        <v>-10.743333333333329</v>
      </c>
      <c r="K55" s="85">
        <f t="shared" si="5"/>
        <v>-0.87333333333332774</v>
      </c>
      <c r="L55" s="2">
        <f t="shared" si="3"/>
        <v>1.8318905805404901</v>
      </c>
      <c r="M55" s="29"/>
      <c r="N55" s="2"/>
      <c r="O55" s="28" t="b">
        <v>1</v>
      </c>
      <c r="P55" s="2" t="s">
        <v>650</v>
      </c>
      <c r="Q55" s="103">
        <v>12</v>
      </c>
      <c r="R55" s="2">
        <v>22.05</v>
      </c>
      <c r="S55" s="85">
        <v>1.54E-2</v>
      </c>
      <c r="T55" s="2">
        <v>0</v>
      </c>
      <c r="U55" s="2"/>
      <c r="V55" s="2"/>
      <c r="W55" s="2"/>
      <c r="X55" s="2"/>
      <c r="Y55" s="2"/>
      <c r="Z55" s="29"/>
    </row>
    <row r="56" spans="1:26" x14ac:dyDescent="0.35">
      <c r="A56" s="28" t="b">
        <v>1</v>
      </c>
      <c r="B56" s="2" t="s">
        <v>652</v>
      </c>
      <c r="C56" s="102">
        <v>12</v>
      </c>
      <c r="D56" s="2">
        <v>31.83</v>
      </c>
      <c r="E56" s="85">
        <v>2.7799999999999998E-2</v>
      </c>
      <c r="F56" s="2">
        <v>0</v>
      </c>
      <c r="G56" s="35"/>
      <c r="H56" s="35"/>
      <c r="I56" s="2">
        <f t="shared" si="4"/>
        <v>-9.8299999999999983</v>
      </c>
      <c r="J56" s="85">
        <f t="shared" si="1"/>
        <v>-10.743333333333329</v>
      </c>
      <c r="K56" s="85">
        <f t="shared" si="5"/>
        <v>-0.91333333333333044</v>
      </c>
      <c r="L56" s="2">
        <f t="shared" si="3"/>
        <v>1.8833920347746902</v>
      </c>
      <c r="M56" s="29">
        <f t="shared" ref="M56" si="16">AVERAGE(L54:L56)</f>
        <v>1.9447362680112548</v>
      </c>
      <c r="N56" s="2"/>
      <c r="O56" s="28" t="b">
        <v>1</v>
      </c>
      <c r="P56" s="2" t="s">
        <v>652</v>
      </c>
      <c r="Q56" s="102">
        <v>12</v>
      </c>
      <c r="R56" s="2">
        <v>22</v>
      </c>
      <c r="S56" s="85">
        <v>1.6E-2</v>
      </c>
      <c r="T56" s="2">
        <v>0</v>
      </c>
      <c r="U56" s="2"/>
      <c r="V56" s="2"/>
      <c r="W56" s="2"/>
      <c r="X56" s="2"/>
      <c r="Y56" s="2"/>
      <c r="Z56" s="29"/>
    </row>
    <row r="57" spans="1:26" x14ac:dyDescent="0.35">
      <c r="A57" s="28" t="b">
        <v>1</v>
      </c>
      <c r="B57" s="2" t="s">
        <v>654</v>
      </c>
      <c r="C57" s="102">
        <v>13</v>
      </c>
      <c r="D57" s="2">
        <v>32.03</v>
      </c>
      <c r="E57" s="85">
        <v>2.46E-2</v>
      </c>
      <c r="F57" s="2">
        <v>0</v>
      </c>
      <c r="G57" s="35"/>
      <c r="H57" s="35"/>
      <c r="I57" s="2">
        <f t="shared" si="4"/>
        <v>-10.8</v>
      </c>
      <c r="J57" s="85">
        <f t="shared" si="1"/>
        <v>-10.743333333333329</v>
      </c>
      <c r="K57" s="85">
        <f t="shared" si="5"/>
        <v>5.6666666666671972E-2</v>
      </c>
      <c r="L57" s="2">
        <f t="shared" si="3"/>
        <v>0.96148305248264965</v>
      </c>
      <c r="M57" s="29"/>
      <c r="N57" s="2"/>
      <c r="O57" s="28" t="b">
        <v>1</v>
      </c>
      <c r="P57" s="2" t="s">
        <v>654</v>
      </c>
      <c r="Q57" s="102">
        <v>13</v>
      </c>
      <c r="R57" s="2">
        <v>21.23</v>
      </c>
      <c r="S57" s="85">
        <v>2.76E-2</v>
      </c>
      <c r="T57" s="2">
        <v>0</v>
      </c>
      <c r="U57" s="2"/>
      <c r="V57" s="2"/>
      <c r="W57" s="2"/>
      <c r="X57" s="2"/>
      <c r="Y57" s="2"/>
      <c r="Z57" s="29"/>
    </row>
    <row r="58" spans="1:26" x14ac:dyDescent="0.35">
      <c r="A58" s="28" t="b">
        <v>1</v>
      </c>
      <c r="B58" s="2" t="s">
        <v>656</v>
      </c>
      <c r="C58" s="102">
        <v>13</v>
      </c>
      <c r="D58" s="2">
        <v>32.06</v>
      </c>
      <c r="E58" s="85">
        <v>2.41E-2</v>
      </c>
      <c r="F58" s="2">
        <v>0</v>
      </c>
      <c r="G58" s="35"/>
      <c r="H58" s="35"/>
      <c r="I58" s="2">
        <f t="shared" si="4"/>
        <v>-10.790000000000003</v>
      </c>
      <c r="J58" s="85">
        <f t="shared" si="1"/>
        <v>-10.743333333333329</v>
      </c>
      <c r="K58" s="85">
        <f t="shared" si="5"/>
        <v>4.6666666666673962E-2</v>
      </c>
      <c r="L58" s="2">
        <f t="shared" si="3"/>
        <v>0.96817069598287819</v>
      </c>
      <c r="M58" s="29"/>
      <c r="N58" s="2"/>
      <c r="O58" s="28" t="b">
        <v>1</v>
      </c>
      <c r="P58" s="2" t="s">
        <v>656</v>
      </c>
      <c r="Q58" s="102">
        <v>13</v>
      </c>
      <c r="R58" s="2">
        <v>21.27</v>
      </c>
      <c r="S58" s="85">
        <v>2.69E-2</v>
      </c>
      <c r="T58" s="2">
        <v>0</v>
      </c>
      <c r="U58" s="2"/>
      <c r="V58" s="2"/>
      <c r="W58" s="2"/>
      <c r="X58" s="2"/>
      <c r="Y58" s="2"/>
      <c r="Z58" s="29"/>
    </row>
    <row r="59" spans="1:26" x14ac:dyDescent="0.35">
      <c r="A59" s="28" t="b">
        <v>1</v>
      </c>
      <c r="B59" s="2" t="s">
        <v>658</v>
      </c>
      <c r="C59" s="102">
        <v>13</v>
      </c>
      <c r="D59" s="2">
        <v>32.19</v>
      </c>
      <c r="E59" s="85">
        <v>2.23E-2</v>
      </c>
      <c r="F59" s="2">
        <v>0</v>
      </c>
      <c r="G59" s="35"/>
      <c r="H59" s="35"/>
      <c r="I59" s="2">
        <f t="shared" si="4"/>
        <v>-10.939999999999998</v>
      </c>
      <c r="J59" s="85">
        <f t="shared" si="1"/>
        <v>-10.743333333333329</v>
      </c>
      <c r="K59" s="85">
        <f t="shared" si="5"/>
        <v>0.19666666666666899</v>
      </c>
      <c r="L59" s="2">
        <f t="shared" si="3"/>
        <v>0.8725642876408215</v>
      </c>
      <c r="M59" s="29">
        <f t="shared" ref="M59" si="17">AVERAGE(L57:L59)</f>
        <v>0.93407267870211641</v>
      </c>
      <c r="N59" s="2"/>
      <c r="O59" s="28" t="b">
        <v>1</v>
      </c>
      <c r="P59" s="2" t="s">
        <v>658</v>
      </c>
      <c r="Q59" s="102">
        <v>13</v>
      </c>
      <c r="R59" s="2">
        <v>21.25</v>
      </c>
      <c r="S59" s="85">
        <v>2.7099999999999999E-2</v>
      </c>
      <c r="T59" s="2">
        <v>0</v>
      </c>
      <c r="U59" s="2"/>
      <c r="V59" s="2"/>
      <c r="W59" s="2"/>
      <c r="X59" s="2"/>
      <c r="Y59" s="2"/>
      <c r="Z59" s="29"/>
    </row>
    <row r="60" spans="1:26" x14ac:dyDescent="0.35">
      <c r="A60" s="28" t="b">
        <v>1</v>
      </c>
      <c r="B60" s="2" t="s">
        <v>660</v>
      </c>
      <c r="C60" s="102">
        <v>14</v>
      </c>
      <c r="D60" s="2">
        <v>34.08</v>
      </c>
      <c r="E60" s="85">
        <v>6.94E-3</v>
      </c>
      <c r="F60" s="2">
        <v>0</v>
      </c>
      <c r="G60" s="35"/>
      <c r="H60" s="35"/>
      <c r="I60" s="2">
        <f t="shared" si="4"/>
        <v>-10.259999999999998</v>
      </c>
      <c r="J60" s="85">
        <f t="shared" si="1"/>
        <v>-10.743333333333329</v>
      </c>
      <c r="K60" s="85">
        <f t="shared" si="5"/>
        <v>-0.48333333333333073</v>
      </c>
      <c r="L60" s="2">
        <f t="shared" si="3"/>
        <v>1.3979699341790168</v>
      </c>
      <c r="M60" s="29"/>
      <c r="N60" s="2"/>
      <c r="O60" s="28" t="b">
        <v>1</v>
      </c>
      <c r="P60" s="2" t="s">
        <v>660</v>
      </c>
      <c r="Q60" s="102">
        <v>14</v>
      </c>
      <c r="R60" s="2">
        <v>23.82</v>
      </c>
      <c r="S60" s="85">
        <v>4.4400000000000004E-3</v>
      </c>
      <c r="T60" s="2">
        <v>0</v>
      </c>
      <c r="U60" s="2"/>
      <c r="V60" s="2"/>
      <c r="W60" s="2"/>
      <c r="X60" s="2"/>
      <c r="Y60" s="2"/>
      <c r="Z60" s="29"/>
    </row>
    <row r="61" spans="1:26" x14ac:dyDescent="0.35">
      <c r="A61" s="28" t="b">
        <v>1</v>
      </c>
      <c r="B61" s="2" t="s">
        <v>662</v>
      </c>
      <c r="C61" s="103">
        <v>14</v>
      </c>
      <c r="D61" s="2">
        <v>35.909999999999997</v>
      </c>
      <c r="E61" s="85">
        <v>2.2399999999999998E-3</v>
      </c>
      <c r="F61" s="2">
        <v>0</v>
      </c>
      <c r="G61" s="35"/>
      <c r="H61" s="35"/>
      <c r="I61" s="2">
        <f t="shared" si="4"/>
        <v>-12.059999999999995</v>
      </c>
      <c r="J61" s="85">
        <f t="shared" si="1"/>
        <v>-10.743333333333329</v>
      </c>
      <c r="K61" s="85">
        <f t="shared" si="5"/>
        <v>1.3166666666666664</v>
      </c>
      <c r="L61" s="2">
        <f t="shared" si="3"/>
        <v>0.40146144093168828</v>
      </c>
      <c r="M61" s="29"/>
      <c r="N61" s="2"/>
      <c r="O61" s="28" t="b">
        <v>1</v>
      </c>
      <c r="P61" s="2" t="s">
        <v>662</v>
      </c>
      <c r="Q61" s="103">
        <v>14</v>
      </c>
      <c r="R61" s="2">
        <v>23.85</v>
      </c>
      <c r="S61" s="85">
        <v>4.3400000000000001E-3</v>
      </c>
      <c r="T61" s="2">
        <v>0</v>
      </c>
      <c r="U61" s="2"/>
      <c r="V61" s="2"/>
      <c r="W61" s="2"/>
      <c r="X61" s="2"/>
      <c r="Y61" s="2"/>
      <c r="Z61" s="29"/>
    </row>
    <row r="62" spans="1:26" x14ac:dyDescent="0.35">
      <c r="A62" s="28" t="b">
        <v>1</v>
      </c>
      <c r="B62" s="2" t="s">
        <v>664</v>
      </c>
      <c r="C62" s="102">
        <v>14</v>
      </c>
      <c r="D62" s="2">
        <v>33.229999999999997</v>
      </c>
      <c r="E62" s="85">
        <v>1.17E-2</v>
      </c>
      <c r="F62" s="2">
        <v>0</v>
      </c>
      <c r="G62" s="35"/>
      <c r="H62" s="35"/>
      <c r="I62" s="2">
        <f t="shared" si="4"/>
        <v>-9.4099999999999966</v>
      </c>
      <c r="J62" s="85">
        <f t="shared" si="1"/>
        <v>-10.743333333333329</v>
      </c>
      <c r="K62" s="85">
        <f t="shared" si="5"/>
        <v>-1.3333333333333321</v>
      </c>
      <c r="L62" s="2">
        <f t="shared" si="3"/>
        <v>2.5198420997897442</v>
      </c>
      <c r="M62" s="29">
        <f t="shared" ref="M62" si="18">AVERAGE(L60:L62)</f>
        <v>1.4397578249668166</v>
      </c>
      <c r="N62" s="2"/>
      <c r="O62" s="28" t="b">
        <v>1</v>
      </c>
      <c r="P62" s="2" t="s">
        <v>664</v>
      </c>
      <c r="Q62" s="102">
        <v>14</v>
      </c>
      <c r="R62" s="2">
        <v>23.82</v>
      </c>
      <c r="S62" s="85">
        <v>4.45E-3</v>
      </c>
      <c r="T62" s="2">
        <v>0</v>
      </c>
      <c r="U62" s="2"/>
      <c r="V62" s="2"/>
      <c r="W62" s="2"/>
      <c r="X62" s="2"/>
      <c r="Y62" s="2"/>
      <c r="Z62" s="29"/>
    </row>
    <row r="63" spans="1:26" x14ac:dyDescent="0.35">
      <c r="A63" s="28" t="b">
        <v>1</v>
      </c>
      <c r="B63" s="2" t="s">
        <v>666</v>
      </c>
      <c r="C63" s="102">
        <v>15</v>
      </c>
      <c r="D63" s="2">
        <v>30.09</v>
      </c>
      <c r="E63" s="85">
        <v>8.14E-2</v>
      </c>
      <c r="F63" s="2">
        <v>0</v>
      </c>
      <c r="G63" s="35"/>
      <c r="H63" s="35"/>
      <c r="I63" s="2">
        <f t="shared" si="4"/>
        <v>-8.1900000000000013</v>
      </c>
      <c r="J63" s="85">
        <f t="shared" si="1"/>
        <v>-10.743333333333329</v>
      </c>
      <c r="K63" s="85">
        <f t="shared" si="5"/>
        <v>-2.5533333333333275</v>
      </c>
      <c r="L63" s="2">
        <f t="shared" si="3"/>
        <v>5.8698894524446068</v>
      </c>
      <c r="M63" s="29"/>
      <c r="N63" s="2"/>
      <c r="O63" s="28" t="b">
        <v>1</v>
      </c>
      <c r="P63" s="2" t="s">
        <v>666</v>
      </c>
      <c r="Q63" s="102">
        <v>15</v>
      </c>
      <c r="R63" s="2">
        <v>21.9</v>
      </c>
      <c r="S63" s="85">
        <v>1.72E-2</v>
      </c>
      <c r="T63" s="2">
        <v>0</v>
      </c>
      <c r="U63" s="2"/>
      <c r="V63" s="2"/>
      <c r="W63" s="2"/>
      <c r="X63" s="2"/>
      <c r="Y63" s="2"/>
      <c r="Z63" s="29"/>
    </row>
    <row r="64" spans="1:26" x14ac:dyDescent="0.35">
      <c r="A64" s="28" t="b">
        <v>1</v>
      </c>
      <c r="B64" s="2" t="s">
        <v>668</v>
      </c>
      <c r="C64" s="102">
        <v>15</v>
      </c>
      <c r="D64" s="2">
        <v>30.05</v>
      </c>
      <c r="E64" s="85">
        <v>8.3400000000000002E-2</v>
      </c>
      <c r="F64" s="2">
        <v>0</v>
      </c>
      <c r="G64" s="35"/>
      <c r="H64" s="35"/>
      <c r="I64" s="2">
        <f t="shared" si="4"/>
        <v>-8.120000000000001</v>
      </c>
      <c r="J64" s="85">
        <f t="shared" si="1"/>
        <v>-10.743333333333329</v>
      </c>
      <c r="K64" s="85">
        <f t="shared" si="5"/>
        <v>-2.6233333333333277</v>
      </c>
      <c r="L64" s="2">
        <f t="shared" si="3"/>
        <v>6.1617208892541768</v>
      </c>
      <c r="M64" s="29"/>
      <c r="N64" s="2"/>
      <c r="O64" s="28" t="b">
        <v>1</v>
      </c>
      <c r="P64" s="2" t="s">
        <v>668</v>
      </c>
      <c r="Q64" s="102">
        <v>15</v>
      </c>
      <c r="R64" s="2">
        <v>21.93</v>
      </c>
      <c r="S64" s="85">
        <v>1.6799999999999999E-2</v>
      </c>
      <c r="T64" s="2">
        <v>0</v>
      </c>
      <c r="U64" s="2"/>
      <c r="V64" s="2"/>
      <c r="W64" s="2"/>
      <c r="X64" s="2"/>
      <c r="Y64" s="2"/>
      <c r="Z64" s="29"/>
    </row>
    <row r="65" spans="1:26" x14ac:dyDescent="0.35">
      <c r="A65" s="28" t="b">
        <v>1</v>
      </c>
      <c r="B65" s="2" t="s">
        <v>670</v>
      </c>
      <c r="C65" s="102">
        <v>15</v>
      </c>
      <c r="D65" s="2">
        <v>30.22</v>
      </c>
      <c r="E65" s="85">
        <v>7.4899999999999994E-2</v>
      </c>
      <c r="F65" s="2">
        <v>0</v>
      </c>
      <c r="G65" s="35"/>
      <c r="H65" s="35"/>
      <c r="I65" s="2">
        <f t="shared" si="4"/>
        <v>-8.32</v>
      </c>
      <c r="J65" s="85">
        <f t="shared" si="1"/>
        <v>-10.743333333333329</v>
      </c>
      <c r="K65" s="85">
        <f t="shared" si="5"/>
        <v>-2.4233333333333285</v>
      </c>
      <c r="L65" s="2">
        <f t="shared" si="3"/>
        <v>5.3640895910137214</v>
      </c>
      <c r="M65" s="29">
        <f t="shared" ref="M65" si="19">AVERAGE(L63:L65)</f>
        <v>5.7985666442375008</v>
      </c>
      <c r="N65" s="2"/>
      <c r="O65" s="28" t="b">
        <v>1</v>
      </c>
      <c r="P65" s="2" t="s">
        <v>670</v>
      </c>
      <c r="Q65" s="102">
        <v>15</v>
      </c>
      <c r="R65" s="2">
        <v>21.9</v>
      </c>
      <c r="S65" s="85">
        <v>1.7100000000000001E-2</v>
      </c>
      <c r="T65" s="2">
        <v>0</v>
      </c>
      <c r="U65" s="2"/>
      <c r="V65" s="2"/>
      <c r="W65" s="2"/>
      <c r="X65" s="2"/>
      <c r="Y65" s="2"/>
      <c r="Z65" s="29"/>
    </row>
    <row r="66" spans="1:26" x14ac:dyDescent="0.35">
      <c r="A66" s="28" t="b">
        <v>1</v>
      </c>
      <c r="B66" s="2" t="s">
        <v>672</v>
      </c>
      <c r="C66" s="102">
        <v>16</v>
      </c>
      <c r="D66" s="2">
        <v>32.07</v>
      </c>
      <c r="E66" s="85">
        <v>2.3900000000000001E-2</v>
      </c>
      <c r="F66" s="2">
        <v>0</v>
      </c>
      <c r="G66" s="35"/>
      <c r="H66" s="35"/>
      <c r="I66" s="2">
        <f t="shared" si="4"/>
        <v>-10.899999999999999</v>
      </c>
      <c r="J66" s="85">
        <f t="shared" si="1"/>
        <v>-10.743333333333329</v>
      </c>
      <c r="K66" s="85">
        <f t="shared" si="5"/>
        <v>0.15666666666666984</v>
      </c>
      <c r="L66" s="2">
        <f t="shared" si="3"/>
        <v>0.89709540876982896</v>
      </c>
      <c r="M66" s="29"/>
      <c r="N66" s="2"/>
      <c r="O66" s="28" t="b">
        <v>1</v>
      </c>
      <c r="P66" s="2" t="s">
        <v>672</v>
      </c>
      <c r="Q66" s="102">
        <v>16</v>
      </c>
      <c r="R66" s="2">
        <v>21.17</v>
      </c>
      <c r="S66" s="85">
        <v>2.8799999999999999E-2</v>
      </c>
      <c r="T66" s="2">
        <v>0</v>
      </c>
      <c r="U66" s="2"/>
      <c r="V66" s="2"/>
      <c r="W66" s="2"/>
      <c r="X66" s="2"/>
      <c r="Y66" s="2"/>
      <c r="Z66" s="29"/>
    </row>
    <row r="67" spans="1:26" x14ac:dyDescent="0.35">
      <c r="A67" s="28" t="b">
        <v>1</v>
      </c>
      <c r="B67" s="2" t="s">
        <v>674</v>
      </c>
      <c r="C67" s="103">
        <v>16</v>
      </c>
      <c r="D67" s="2">
        <v>31.63</v>
      </c>
      <c r="E67" s="85">
        <v>3.1399999999999997E-2</v>
      </c>
      <c r="F67" s="2">
        <v>0</v>
      </c>
      <c r="G67" s="35"/>
      <c r="H67" s="35"/>
      <c r="I67" s="2">
        <f t="shared" si="4"/>
        <v>-10.509999999999998</v>
      </c>
      <c r="J67" s="85">
        <f t="shared" si="1"/>
        <v>-10.743333333333329</v>
      </c>
      <c r="K67" s="85">
        <f t="shared" si="5"/>
        <v>-0.23333333333333073</v>
      </c>
      <c r="L67" s="2">
        <f t="shared" si="3"/>
        <v>1.1755479062836065</v>
      </c>
      <c r="M67" s="29"/>
      <c r="N67" s="2"/>
      <c r="O67" s="28" t="b">
        <v>1</v>
      </c>
      <c r="P67" s="2" t="s">
        <v>674</v>
      </c>
      <c r="Q67" s="103">
        <v>16</v>
      </c>
      <c r="R67" s="2">
        <v>21.12</v>
      </c>
      <c r="S67" s="85">
        <v>2.98E-2</v>
      </c>
      <c r="T67" s="2">
        <v>0</v>
      </c>
      <c r="U67" s="2"/>
      <c r="V67" s="2"/>
      <c r="W67" s="2"/>
      <c r="X67" s="2"/>
      <c r="Y67" s="2"/>
      <c r="Z67" s="29"/>
    </row>
    <row r="68" spans="1:26" x14ac:dyDescent="0.35">
      <c r="A68" s="28" t="b">
        <v>1</v>
      </c>
      <c r="B68" s="2" t="s">
        <v>676</v>
      </c>
      <c r="C68" s="102">
        <v>16</v>
      </c>
      <c r="D68" s="2">
        <v>31.6</v>
      </c>
      <c r="E68" s="85">
        <v>3.2099999999999997E-2</v>
      </c>
      <c r="F68" s="2">
        <v>0</v>
      </c>
      <c r="G68" s="35"/>
      <c r="H68" s="35"/>
      <c r="I68" s="2">
        <f t="shared" si="4"/>
        <v>-10.490000000000002</v>
      </c>
      <c r="J68" s="85">
        <f t="shared" si="1"/>
        <v>-10.743333333333329</v>
      </c>
      <c r="K68" s="85">
        <f t="shared" si="5"/>
        <v>-0.25333333333332675</v>
      </c>
      <c r="L68" s="2">
        <f t="shared" si="3"/>
        <v>1.1919579435235803</v>
      </c>
      <c r="M68" s="29">
        <f t="shared" ref="M68" si="20">AVERAGE(L66:L68)</f>
        <v>1.0882004195256718</v>
      </c>
      <c r="N68" s="2"/>
      <c r="O68" s="28" t="b">
        <v>1</v>
      </c>
      <c r="P68" s="2" t="s">
        <v>676</v>
      </c>
      <c r="Q68" s="102">
        <v>16</v>
      </c>
      <c r="R68" s="2">
        <v>21.11</v>
      </c>
      <c r="S68" s="85">
        <v>0.03</v>
      </c>
      <c r="T68" s="2">
        <v>0</v>
      </c>
      <c r="U68" s="2"/>
      <c r="V68" s="2"/>
      <c r="W68" s="2"/>
      <c r="X68" s="2"/>
      <c r="Y68" s="2"/>
      <c r="Z68" s="29"/>
    </row>
    <row r="69" spans="1:26" x14ac:dyDescent="0.35">
      <c r="A69" s="28" t="b">
        <v>1</v>
      </c>
      <c r="B69" s="2" t="s">
        <v>678</v>
      </c>
      <c r="C69" s="102">
        <v>17</v>
      </c>
      <c r="D69" s="2">
        <v>31.13</v>
      </c>
      <c r="E69" s="85">
        <v>4.2700000000000002E-2</v>
      </c>
      <c r="F69" s="2">
        <v>0</v>
      </c>
      <c r="G69" s="35"/>
      <c r="H69" s="35"/>
      <c r="I69" s="2">
        <f t="shared" si="4"/>
        <v>-10.349999999999998</v>
      </c>
      <c r="J69" s="85">
        <f t="shared" si="1"/>
        <v>-10.743333333333329</v>
      </c>
      <c r="K69" s="85">
        <f t="shared" si="5"/>
        <v>-0.39333333333333087</v>
      </c>
      <c r="L69" s="2">
        <f t="shared" si="3"/>
        <v>1.3134245558784012</v>
      </c>
      <c r="M69" s="29"/>
      <c r="N69" s="2"/>
      <c r="O69" s="28" t="b">
        <v>1</v>
      </c>
      <c r="P69" s="2" t="s">
        <v>678</v>
      </c>
      <c r="Q69" s="102">
        <v>17</v>
      </c>
      <c r="R69" s="2">
        <v>20.78</v>
      </c>
      <c r="S69" s="85">
        <v>3.7900000000000003E-2</v>
      </c>
      <c r="T69" s="2">
        <v>0</v>
      </c>
      <c r="U69" s="2"/>
      <c r="V69" s="2"/>
      <c r="W69" s="2"/>
      <c r="X69" s="2"/>
      <c r="Y69" s="2"/>
      <c r="Z69" s="29"/>
    </row>
    <row r="70" spans="1:26" x14ac:dyDescent="0.35">
      <c r="A70" s="28" t="b">
        <v>1</v>
      </c>
      <c r="B70" s="2" t="s">
        <v>680</v>
      </c>
      <c r="C70" s="102">
        <v>17</v>
      </c>
      <c r="D70" s="2">
        <v>30.91</v>
      </c>
      <c r="E70" s="85">
        <v>4.8899999999999999E-2</v>
      </c>
      <c r="F70" s="2">
        <v>0</v>
      </c>
      <c r="G70" s="35"/>
      <c r="H70" s="35"/>
      <c r="I70" s="2">
        <f t="shared" si="4"/>
        <v>-10.14</v>
      </c>
      <c r="J70" s="85">
        <f t="shared" si="1"/>
        <v>-10.743333333333329</v>
      </c>
      <c r="K70" s="85">
        <f t="shared" si="5"/>
        <v>-0.60333333333332817</v>
      </c>
      <c r="L70" s="2">
        <f t="shared" si="3"/>
        <v>1.5192226642355937</v>
      </c>
      <c r="M70" s="29"/>
      <c r="N70" s="2"/>
      <c r="O70" s="28" t="b">
        <v>1</v>
      </c>
      <c r="P70" s="2" t="s">
        <v>680</v>
      </c>
      <c r="Q70" s="102">
        <v>17</v>
      </c>
      <c r="R70" s="2">
        <v>20.77</v>
      </c>
      <c r="S70" s="85">
        <v>3.8300000000000001E-2</v>
      </c>
      <c r="T70" s="2">
        <v>0</v>
      </c>
      <c r="U70" s="2"/>
      <c r="V70" s="2"/>
      <c r="W70" s="2"/>
      <c r="X70" s="2"/>
      <c r="Y70" s="2"/>
      <c r="Z70" s="29"/>
    </row>
    <row r="71" spans="1:26" x14ac:dyDescent="0.35">
      <c r="A71" s="28" t="b">
        <v>1</v>
      </c>
      <c r="B71" s="2" t="s">
        <v>682</v>
      </c>
      <c r="C71" s="102">
        <v>17</v>
      </c>
      <c r="D71" s="2">
        <v>31.19</v>
      </c>
      <c r="E71" s="85">
        <v>4.1300000000000003E-2</v>
      </c>
      <c r="F71" s="2">
        <v>0</v>
      </c>
      <c r="G71" s="35"/>
      <c r="H71" s="35"/>
      <c r="I71" s="2">
        <f t="shared" si="4"/>
        <v>-10.43</v>
      </c>
      <c r="J71" s="85">
        <f t="shared" si="1"/>
        <v>-10.743333333333329</v>
      </c>
      <c r="K71" s="85">
        <f t="shared" si="5"/>
        <v>-0.31333333333332902</v>
      </c>
      <c r="L71" s="2">
        <f t="shared" si="3"/>
        <v>1.2425753444859295</v>
      </c>
      <c r="M71" s="29">
        <f t="shared" ref="M71" si="21">AVERAGE(L69:L71)</f>
        <v>1.358407521533308</v>
      </c>
      <c r="N71" s="2"/>
      <c r="O71" s="28" t="b">
        <v>1</v>
      </c>
      <c r="P71" s="2" t="s">
        <v>682</v>
      </c>
      <c r="Q71" s="102">
        <v>17</v>
      </c>
      <c r="R71" s="2">
        <v>20.76</v>
      </c>
      <c r="S71" s="85">
        <v>3.85E-2</v>
      </c>
      <c r="T71" s="2">
        <v>0</v>
      </c>
      <c r="U71" s="2"/>
      <c r="V71" s="2"/>
      <c r="W71" s="2"/>
      <c r="X71" s="2"/>
      <c r="Y71" s="2"/>
      <c r="Z71" s="29"/>
    </row>
    <row r="72" spans="1:26" x14ac:dyDescent="0.35">
      <c r="A72" s="28" t="b">
        <v>1</v>
      </c>
      <c r="B72" s="2" t="s">
        <v>684</v>
      </c>
      <c r="C72" s="102">
        <v>18</v>
      </c>
      <c r="D72" s="2">
        <v>31.06</v>
      </c>
      <c r="E72" s="85">
        <v>4.4699999999999997E-2</v>
      </c>
      <c r="F72" s="2">
        <v>0</v>
      </c>
      <c r="G72" s="35"/>
      <c r="H72" s="35"/>
      <c r="I72" s="2">
        <f t="shared" si="4"/>
        <v>-9.1999999999999993</v>
      </c>
      <c r="J72" s="85">
        <f t="shared" si="1"/>
        <v>-10.743333333333329</v>
      </c>
      <c r="K72" s="85">
        <f t="shared" si="5"/>
        <v>-1.5433333333333294</v>
      </c>
      <c r="L72" s="2">
        <f t="shared" si="3"/>
        <v>2.9146715821338796</v>
      </c>
      <c r="M72" s="29"/>
      <c r="N72" s="2"/>
      <c r="O72" s="28" t="b">
        <v>1</v>
      </c>
      <c r="P72" s="2" t="s">
        <v>684</v>
      </c>
      <c r="Q72" s="102">
        <v>18</v>
      </c>
      <c r="R72" s="2">
        <v>21.86</v>
      </c>
      <c r="S72" s="85">
        <v>1.7600000000000001E-2</v>
      </c>
      <c r="T72" s="2">
        <v>0</v>
      </c>
      <c r="U72" s="2"/>
      <c r="V72" s="2"/>
      <c r="W72" s="2"/>
      <c r="X72" s="2"/>
      <c r="Y72" s="2"/>
      <c r="Z72" s="29"/>
    </row>
    <row r="73" spans="1:26" x14ac:dyDescent="0.35">
      <c r="A73" s="28" t="b">
        <v>1</v>
      </c>
      <c r="B73" s="2" t="s">
        <v>686</v>
      </c>
      <c r="C73" s="103">
        <v>18</v>
      </c>
      <c r="D73" s="2">
        <v>31.48</v>
      </c>
      <c r="E73" s="85">
        <v>3.4599999999999999E-2</v>
      </c>
      <c r="F73" s="2">
        <v>0</v>
      </c>
      <c r="G73" s="35"/>
      <c r="H73" s="35"/>
      <c r="I73" s="2">
        <f t="shared" si="4"/>
        <v>-9.59</v>
      </c>
      <c r="J73" s="85">
        <f t="shared" si="1"/>
        <v>-10.743333333333329</v>
      </c>
      <c r="K73" s="85">
        <f t="shared" si="5"/>
        <v>-1.1533333333333289</v>
      </c>
      <c r="L73" s="2">
        <f t="shared" si="3"/>
        <v>2.2242721716637375</v>
      </c>
      <c r="M73" s="29"/>
      <c r="N73" s="2"/>
      <c r="O73" s="28" t="b">
        <v>1</v>
      </c>
      <c r="P73" s="2" t="s">
        <v>686</v>
      </c>
      <c r="Q73" s="103">
        <v>18</v>
      </c>
      <c r="R73" s="2">
        <v>21.89</v>
      </c>
      <c r="S73" s="85">
        <v>1.7299999999999999E-2</v>
      </c>
      <c r="T73" s="2">
        <v>0</v>
      </c>
      <c r="U73" s="2"/>
      <c r="V73" s="2"/>
      <c r="W73" s="2"/>
      <c r="X73" s="2"/>
      <c r="Y73" s="2"/>
      <c r="Z73" s="29"/>
    </row>
    <row r="74" spans="1:26" x14ac:dyDescent="0.35">
      <c r="A74" s="28" t="b">
        <v>1</v>
      </c>
      <c r="B74" s="2" t="s">
        <v>688</v>
      </c>
      <c r="C74" s="102">
        <v>18</v>
      </c>
      <c r="D74" s="2">
        <v>31.7</v>
      </c>
      <c r="E74" s="85">
        <v>3.0200000000000001E-2</v>
      </c>
      <c r="F74" s="2">
        <v>0</v>
      </c>
      <c r="G74" s="35"/>
      <c r="H74" s="35"/>
      <c r="I74" s="2">
        <f t="shared" si="4"/>
        <v>-9.84</v>
      </c>
      <c r="J74" s="85">
        <f t="shared" si="1"/>
        <v>-10.743333333333329</v>
      </c>
      <c r="K74" s="85">
        <f t="shared" si="5"/>
        <v>-0.90333333333332888</v>
      </c>
      <c r="L74" s="2">
        <f t="shared" si="3"/>
        <v>1.8703824957006316</v>
      </c>
      <c r="M74" s="29">
        <f t="shared" ref="M74" si="22">AVERAGE(L72:L74)</f>
        <v>2.3364420831660833</v>
      </c>
      <c r="N74" s="2"/>
      <c r="O74" s="28" t="b">
        <v>1</v>
      </c>
      <c r="P74" s="2" t="s">
        <v>688</v>
      </c>
      <c r="Q74" s="102">
        <v>18</v>
      </c>
      <c r="R74" s="2">
        <v>21.86</v>
      </c>
      <c r="S74" s="85">
        <v>1.7600000000000001E-2</v>
      </c>
      <c r="T74" s="2">
        <v>0</v>
      </c>
      <c r="U74" s="2"/>
      <c r="V74" s="2"/>
      <c r="W74" s="2"/>
      <c r="X74" s="2"/>
      <c r="Y74" s="2"/>
      <c r="Z74" s="29"/>
    </row>
    <row r="75" spans="1:26" x14ac:dyDescent="0.35">
      <c r="A75" s="28" t="b">
        <v>1</v>
      </c>
      <c r="B75" s="2" t="s">
        <v>690</v>
      </c>
      <c r="C75" s="102">
        <v>19</v>
      </c>
      <c r="D75" s="2">
        <v>31.1</v>
      </c>
      <c r="E75" s="85">
        <v>4.3499999999999997E-2</v>
      </c>
      <c r="F75" s="2">
        <v>0</v>
      </c>
      <c r="G75" s="35"/>
      <c r="H75" s="35"/>
      <c r="I75" s="2">
        <f t="shared" si="4"/>
        <v>-10.98</v>
      </c>
      <c r="J75" s="85">
        <f t="shared" si="1"/>
        <v>-10.743333333333329</v>
      </c>
      <c r="K75" s="85">
        <f t="shared" si="5"/>
        <v>0.23666666666667169</v>
      </c>
      <c r="L75" s="2">
        <f t="shared" si="3"/>
        <v>0.84870397130912001</v>
      </c>
      <c r="M75" s="29"/>
      <c r="N75" s="2"/>
      <c r="O75" s="28" t="b">
        <v>1</v>
      </c>
      <c r="P75" s="2" t="s">
        <v>690</v>
      </c>
      <c r="Q75" s="102">
        <v>19</v>
      </c>
      <c r="R75" s="2">
        <v>20.12</v>
      </c>
      <c r="S75" s="85">
        <v>6.0900000000000003E-2</v>
      </c>
      <c r="T75" s="2">
        <v>0</v>
      </c>
      <c r="U75" s="2"/>
      <c r="V75" s="2"/>
      <c r="W75" s="2"/>
      <c r="X75" s="2"/>
      <c r="Y75" s="2"/>
      <c r="Z75" s="29"/>
    </row>
    <row r="76" spans="1:26" x14ac:dyDescent="0.35">
      <c r="A76" s="28" t="b">
        <v>1</v>
      </c>
      <c r="B76" s="2" t="s">
        <v>692</v>
      </c>
      <c r="C76" s="102">
        <v>19</v>
      </c>
      <c r="D76" s="2">
        <v>30.85</v>
      </c>
      <c r="E76" s="85">
        <v>5.0999999999999997E-2</v>
      </c>
      <c r="F76" s="2">
        <v>0</v>
      </c>
      <c r="G76" s="35"/>
      <c r="H76" s="35"/>
      <c r="I76" s="2">
        <f t="shared" si="4"/>
        <v>-10.64</v>
      </c>
      <c r="J76" s="85">
        <f t="shared" si="1"/>
        <v>-10.743333333333329</v>
      </c>
      <c r="K76" s="85">
        <f t="shared" si="5"/>
        <v>-0.10333333333332817</v>
      </c>
      <c r="L76" s="2">
        <f t="shared" si="3"/>
        <v>1.0742526480132817</v>
      </c>
      <c r="M76" s="29"/>
      <c r="N76" s="2"/>
      <c r="O76" s="28" t="b">
        <v>1</v>
      </c>
      <c r="P76" s="2" t="s">
        <v>692</v>
      </c>
      <c r="Q76" s="102">
        <v>19</v>
      </c>
      <c r="R76" s="2">
        <v>20.21</v>
      </c>
      <c r="S76" s="85">
        <v>5.7000000000000002E-2</v>
      </c>
      <c r="T76" s="2">
        <v>0</v>
      </c>
      <c r="U76" s="2"/>
      <c r="V76" s="2"/>
      <c r="W76" s="2"/>
      <c r="X76" s="2"/>
      <c r="Y76" s="2"/>
      <c r="Z76" s="29"/>
    </row>
    <row r="77" spans="1:26" x14ac:dyDescent="0.35">
      <c r="A77" s="28" t="b">
        <v>1</v>
      </c>
      <c r="B77" s="2" t="s">
        <v>694</v>
      </c>
      <c r="C77" s="102">
        <v>19</v>
      </c>
      <c r="D77" s="2">
        <v>30.92</v>
      </c>
      <c r="E77" s="85">
        <v>4.8800000000000003E-2</v>
      </c>
      <c r="F77" s="2">
        <v>0</v>
      </c>
      <c r="G77" s="35"/>
      <c r="H77" s="35"/>
      <c r="I77" s="2">
        <f t="shared" si="4"/>
        <v>-10.770000000000003</v>
      </c>
      <c r="J77" s="85">
        <f t="shared" si="1"/>
        <v>-10.743333333333329</v>
      </c>
      <c r="K77" s="85">
        <f t="shared" si="5"/>
        <v>2.6666666666674388E-2</v>
      </c>
      <c r="L77" s="2">
        <f t="shared" si="3"/>
        <v>0.98168585524674934</v>
      </c>
      <c r="M77" s="29">
        <f t="shared" ref="M77" si="23">AVERAGE(L75:L77)</f>
        <v>0.96821415818971701</v>
      </c>
      <c r="N77" s="2"/>
      <c r="O77" s="28" t="b">
        <v>1</v>
      </c>
      <c r="P77" s="2" t="s">
        <v>694</v>
      </c>
      <c r="Q77" s="102">
        <v>19</v>
      </c>
      <c r="R77" s="2">
        <v>20.149999999999999</v>
      </c>
      <c r="S77" s="85">
        <v>5.9499999999999997E-2</v>
      </c>
      <c r="T77" s="2">
        <v>0</v>
      </c>
      <c r="U77" s="2"/>
      <c r="V77" s="2"/>
      <c r="W77" s="2"/>
      <c r="X77" s="2"/>
      <c r="Y77" s="2"/>
      <c r="Z77" s="29"/>
    </row>
    <row r="78" spans="1:26" x14ac:dyDescent="0.35">
      <c r="A78" s="28" t="b">
        <v>1</v>
      </c>
      <c r="B78" s="2" t="s">
        <v>696</v>
      </c>
      <c r="C78" s="102">
        <v>20</v>
      </c>
      <c r="D78" s="2">
        <v>29.68</v>
      </c>
      <c r="E78" s="85">
        <v>0.105</v>
      </c>
      <c r="F78" s="2">
        <v>0</v>
      </c>
      <c r="G78" s="35" t="s">
        <v>233</v>
      </c>
      <c r="H78" s="35"/>
      <c r="I78" s="2">
        <f t="shared" si="4"/>
        <v>-10.190000000000001</v>
      </c>
      <c r="J78" s="85">
        <f t="shared" si="1"/>
        <v>-10.743333333333329</v>
      </c>
      <c r="K78" s="85">
        <f t="shared" si="5"/>
        <v>-0.55333333333332746</v>
      </c>
      <c r="L78" s="2">
        <f t="shared" si="3"/>
        <v>1.4674723631111519</v>
      </c>
      <c r="M78" s="29"/>
      <c r="N78" s="2"/>
      <c r="O78" s="28" t="b">
        <v>1</v>
      </c>
      <c r="P78" s="2" t="s">
        <v>696</v>
      </c>
      <c r="Q78" s="102">
        <v>20</v>
      </c>
      <c r="R78" s="2">
        <v>19.489999999999998</v>
      </c>
      <c r="S78" s="85">
        <v>9.5000000000000001E-2</v>
      </c>
      <c r="T78" s="2">
        <v>0</v>
      </c>
      <c r="U78" s="2"/>
      <c r="V78" s="2"/>
      <c r="W78" s="2"/>
      <c r="X78" s="2"/>
      <c r="Y78" s="2"/>
      <c r="Z78" s="29"/>
    </row>
    <row r="79" spans="1:26" x14ac:dyDescent="0.35">
      <c r="A79" s="28" t="b">
        <v>1</v>
      </c>
      <c r="B79" s="2" t="s">
        <v>698</v>
      </c>
      <c r="C79" s="103">
        <v>20</v>
      </c>
      <c r="D79" s="2">
        <v>29.76</v>
      </c>
      <c r="E79" s="85">
        <v>9.9400000000000002E-2</v>
      </c>
      <c r="F79" s="2">
        <v>0</v>
      </c>
      <c r="G79" s="35"/>
      <c r="H79" s="35"/>
      <c r="I79" s="2">
        <f t="shared" si="4"/>
        <v>-10.270000000000003</v>
      </c>
      <c r="J79" s="85">
        <f t="shared" si="1"/>
        <v>-10.743333333333329</v>
      </c>
      <c r="K79" s="85">
        <f t="shared" si="5"/>
        <v>-0.47333333333332561</v>
      </c>
      <c r="L79" s="2">
        <f t="shared" si="3"/>
        <v>1.3883134504797838</v>
      </c>
      <c r="M79" s="29"/>
      <c r="N79" s="2"/>
      <c r="O79" s="28" t="b">
        <v>1</v>
      </c>
      <c r="P79" s="2" t="s">
        <v>698</v>
      </c>
      <c r="Q79" s="103">
        <v>20</v>
      </c>
      <c r="R79" s="2">
        <v>19.489999999999998</v>
      </c>
      <c r="S79" s="85">
        <v>9.5000000000000001E-2</v>
      </c>
      <c r="T79" s="2">
        <v>0</v>
      </c>
      <c r="U79" s="2"/>
      <c r="V79" s="2"/>
      <c r="W79" s="2"/>
      <c r="X79" s="2"/>
      <c r="Y79" s="2"/>
      <c r="Z79" s="29"/>
    </row>
    <row r="80" spans="1:26" x14ac:dyDescent="0.35">
      <c r="A80" s="28" t="b">
        <v>1</v>
      </c>
      <c r="B80" s="2" t="s">
        <v>700</v>
      </c>
      <c r="C80" s="102">
        <v>20</v>
      </c>
      <c r="D80" s="2">
        <v>29.6</v>
      </c>
      <c r="E80" s="85">
        <v>0.11</v>
      </c>
      <c r="F80" s="2">
        <v>0</v>
      </c>
      <c r="G80" s="35" t="s">
        <v>233</v>
      </c>
      <c r="H80" s="35"/>
      <c r="I80" s="2">
        <f t="shared" si="4"/>
        <v>-10.14</v>
      </c>
      <c r="J80" s="85">
        <f t="shared" si="1"/>
        <v>-10.743333333333329</v>
      </c>
      <c r="K80" s="85">
        <f t="shared" si="5"/>
        <v>-0.60333333333332817</v>
      </c>
      <c r="L80" s="2">
        <f t="shared" si="3"/>
        <v>1.5192226642355937</v>
      </c>
      <c r="M80" s="29">
        <f t="shared" ref="M80" si="24">AVERAGE(L78:L80)</f>
        <v>1.45833615927551</v>
      </c>
      <c r="N80" s="2"/>
      <c r="O80" s="28" t="b">
        <v>1</v>
      </c>
      <c r="P80" s="2" t="s">
        <v>700</v>
      </c>
      <c r="Q80" s="102">
        <v>20</v>
      </c>
      <c r="R80" s="2">
        <v>19.46</v>
      </c>
      <c r="S80" s="85">
        <v>9.7000000000000003E-2</v>
      </c>
      <c r="T80" s="2">
        <v>0</v>
      </c>
      <c r="U80" s="2"/>
      <c r="V80" s="2"/>
      <c r="W80" s="2"/>
      <c r="X80" s="2"/>
      <c r="Y80" s="2"/>
      <c r="Z80" s="29"/>
    </row>
    <row r="81" spans="1:26" x14ac:dyDescent="0.35">
      <c r="A81" s="28" t="b">
        <v>1</v>
      </c>
      <c r="B81" s="2" t="s">
        <v>702</v>
      </c>
      <c r="C81" s="102">
        <v>21</v>
      </c>
      <c r="D81" s="2">
        <v>30.05</v>
      </c>
      <c r="E81" s="85">
        <v>8.3099999999999993E-2</v>
      </c>
      <c r="F81" s="2">
        <v>0</v>
      </c>
      <c r="G81" s="35"/>
      <c r="H81" s="35"/>
      <c r="I81" s="2">
        <f t="shared" si="4"/>
        <v>-9.5100000000000016</v>
      </c>
      <c r="J81" s="85">
        <f t="shared" si="1"/>
        <v>-10.743333333333329</v>
      </c>
      <c r="K81" s="85">
        <f t="shared" si="5"/>
        <v>-1.2333333333333272</v>
      </c>
      <c r="L81" s="2">
        <f t="shared" si="3"/>
        <v>2.3510958125672072</v>
      </c>
      <c r="M81" s="29"/>
      <c r="N81" s="2"/>
      <c r="O81" s="28" t="b">
        <v>1</v>
      </c>
      <c r="P81" s="2" t="s">
        <v>702</v>
      </c>
      <c r="Q81" s="102">
        <v>21</v>
      </c>
      <c r="R81" s="2">
        <v>20.54</v>
      </c>
      <c r="S81" s="85">
        <v>4.4999999999999998E-2</v>
      </c>
      <c r="T81" s="2">
        <v>0</v>
      </c>
      <c r="U81" s="2"/>
      <c r="V81" s="2"/>
      <c r="W81" s="2"/>
      <c r="X81" s="2"/>
      <c r="Y81" s="2"/>
      <c r="Z81" s="29"/>
    </row>
    <row r="82" spans="1:26" x14ac:dyDescent="0.35">
      <c r="A82" s="28" t="b">
        <v>1</v>
      </c>
      <c r="B82" s="2" t="s">
        <v>704</v>
      </c>
      <c r="C82" s="102">
        <v>21</v>
      </c>
      <c r="D82" s="2">
        <v>29.78</v>
      </c>
      <c r="E82" s="85">
        <v>9.8199999999999996E-2</v>
      </c>
      <c r="F82" s="2">
        <v>0</v>
      </c>
      <c r="G82" s="35"/>
      <c r="H82" s="35"/>
      <c r="I82" s="2">
        <f t="shared" si="4"/>
        <v>-9.2000000000000028</v>
      </c>
      <c r="J82" s="85">
        <f t="shared" si="1"/>
        <v>-10.743333333333329</v>
      </c>
      <c r="K82" s="85">
        <f t="shared" si="5"/>
        <v>-1.5433333333333259</v>
      </c>
      <c r="L82" s="2">
        <f t="shared" si="3"/>
        <v>2.9146715821338725</v>
      </c>
      <c r="M82" s="29"/>
      <c r="N82" s="2"/>
      <c r="O82" s="28" t="b">
        <v>1</v>
      </c>
      <c r="P82" s="2" t="s">
        <v>704</v>
      </c>
      <c r="Q82" s="102">
        <v>21</v>
      </c>
      <c r="R82" s="2">
        <v>20.58</v>
      </c>
      <c r="S82" s="85">
        <v>4.3900000000000002E-2</v>
      </c>
      <c r="T82" s="2">
        <v>0</v>
      </c>
      <c r="U82" s="2"/>
      <c r="V82" s="2"/>
      <c r="W82" s="2"/>
      <c r="X82" s="2"/>
      <c r="Y82" s="2"/>
      <c r="Z82" s="29"/>
    </row>
    <row r="83" spans="1:26" x14ac:dyDescent="0.35">
      <c r="A83" s="28" t="b">
        <v>1</v>
      </c>
      <c r="B83" s="2" t="s">
        <v>706</v>
      </c>
      <c r="C83" s="102">
        <v>21</v>
      </c>
      <c r="D83" s="2">
        <v>29.09</v>
      </c>
      <c r="E83" s="85">
        <v>0.151</v>
      </c>
      <c r="F83" s="2">
        <v>0</v>
      </c>
      <c r="G83" s="35" t="s">
        <v>233</v>
      </c>
      <c r="H83" s="35"/>
      <c r="I83" s="2">
        <f t="shared" si="4"/>
        <v>-8.59</v>
      </c>
      <c r="J83" s="85">
        <f t="shared" si="1"/>
        <v>-10.743333333333329</v>
      </c>
      <c r="K83" s="85">
        <f t="shared" si="5"/>
        <v>-2.1533333333333289</v>
      </c>
      <c r="L83" s="2">
        <f t="shared" si="3"/>
        <v>4.4485443433274749</v>
      </c>
      <c r="M83" s="29">
        <f t="shared" ref="M83" si="25">AVERAGE(L81:L83)</f>
        <v>3.2381039126761846</v>
      </c>
      <c r="N83" s="2"/>
      <c r="O83" s="28" t="b">
        <v>1</v>
      </c>
      <c r="P83" s="2" t="s">
        <v>706</v>
      </c>
      <c r="Q83" s="102">
        <v>21</v>
      </c>
      <c r="R83" s="2">
        <v>20.5</v>
      </c>
      <c r="S83" s="85">
        <v>4.6399999999999997E-2</v>
      </c>
      <c r="T83" s="2">
        <v>0</v>
      </c>
      <c r="U83" s="2"/>
      <c r="V83" s="2"/>
      <c r="W83" s="2"/>
      <c r="X83" s="2"/>
      <c r="Y83" s="2"/>
      <c r="Z83" s="29"/>
    </row>
    <row r="84" spans="1:26" x14ac:dyDescent="0.35">
      <c r="A84" s="28" t="b">
        <v>1</v>
      </c>
      <c r="B84" s="2" t="s">
        <v>161</v>
      </c>
      <c r="C84" s="102">
        <v>22</v>
      </c>
      <c r="D84" s="2">
        <v>33.229999999999997</v>
      </c>
      <c r="E84" s="85">
        <v>1.17E-2</v>
      </c>
      <c r="F84" s="2">
        <v>0</v>
      </c>
      <c r="G84" s="35"/>
      <c r="H84" s="35"/>
      <c r="I84" s="2">
        <f t="shared" si="4"/>
        <v>-10.159999999999997</v>
      </c>
      <c r="J84" s="85">
        <f t="shared" si="1"/>
        <v>-10.743333333333329</v>
      </c>
      <c r="K84" s="85">
        <f t="shared" si="5"/>
        <v>-0.58333333333333215</v>
      </c>
      <c r="L84" s="2">
        <f t="shared" si="3"/>
        <v>1.4983070768766802</v>
      </c>
      <c r="M84" s="29"/>
      <c r="N84" s="2"/>
      <c r="O84" s="28" t="b">
        <v>1</v>
      </c>
      <c r="P84" s="2" t="s">
        <v>161</v>
      </c>
      <c r="Q84" s="102">
        <v>22</v>
      </c>
      <c r="R84" s="2">
        <v>23.07</v>
      </c>
      <c r="S84" s="85">
        <v>7.4200000000000004E-3</v>
      </c>
      <c r="T84" s="2">
        <v>0</v>
      </c>
      <c r="U84" s="2"/>
      <c r="V84" s="2"/>
      <c r="W84" s="2"/>
      <c r="X84" s="2"/>
      <c r="Y84" s="2"/>
      <c r="Z84" s="29"/>
    </row>
    <row r="85" spans="1:26" x14ac:dyDescent="0.35">
      <c r="A85" s="28" t="b">
        <v>1</v>
      </c>
      <c r="B85" s="2" t="s">
        <v>165</v>
      </c>
      <c r="C85" s="103">
        <v>22</v>
      </c>
      <c r="D85" s="2">
        <v>35.5</v>
      </c>
      <c r="E85" s="85">
        <v>2.8900000000000002E-3</v>
      </c>
      <c r="F85" s="2">
        <v>0</v>
      </c>
      <c r="G85" s="35"/>
      <c r="H85" s="35"/>
      <c r="I85" s="2">
        <f t="shared" si="4"/>
        <v>-12.440000000000001</v>
      </c>
      <c r="J85" s="85">
        <f t="shared" si="1"/>
        <v>-10.743333333333329</v>
      </c>
      <c r="K85" s="85">
        <f t="shared" si="5"/>
        <v>1.6966666666666725</v>
      </c>
      <c r="L85" s="2">
        <f t="shared" si="3"/>
        <v>0.30849806240601624</v>
      </c>
      <c r="M85" s="29"/>
      <c r="N85" s="2"/>
      <c r="O85" s="28" t="b">
        <v>1</v>
      </c>
      <c r="P85" s="2" t="s">
        <v>165</v>
      </c>
      <c r="Q85" s="103">
        <v>22</v>
      </c>
      <c r="R85" s="2">
        <v>23.06</v>
      </c>
      <c r="S85" s="85">
        <v>7.4999999999999997E-3</v>
      </c>
      <c r="T85" s="2">
        <v>0</v>
      </c>
      <c r="U85" s="2"/>
      <c r="V85" s="2"/>
      <c r="W85" s="2"/>
      <c r="X85" s="2"/>
      <c r="Y85" s="2"/>
      <c r="Z85" s="29"/>
    </row>
    <row r="86" spans="1:26" x14ac:dyDescent="0.35">
      <c r="A86" s="28" t="b">
        <v>1</v>
      </c>
      <c r="B86" s="2" t="s">
        <v>169</v>
      </c>
      <c r="C86" s="102">
        <v>22</v>
      </c>
      <c r="D86" s="2">
        <v>34.630000000000003</v>
      </c>
      <c r="E86" s="85">
        <v>4.9399999999999999E-3</v>
      </c>
      <c r="F86" s="2">
        <v>0</v>
      </c>
      <c r="G86" s="35"/>
      <c r="H86" s="35"/>
      <c r="I86" s="2">
        <f t="shared" si="4"/>
        <v>-11.390000000000004</v>
      </c>
      <c r="J86" s="85">
        <f t="shared" si="1"/>
        <v>-10.743333333333329</v>
      </c>
      <c r="K86" s="85">
        <f t="shared" si="5"/>
        <v>0.64666666666667538</v>
      </c>
      <c r="L86" s="2">
        <f t="shared" si="3"/>
        <v>0.6387544461639526</v>
      </c>
      <c r="M86" s="29">
        <f t="shared" ref="M86" si="26">AVERAGE(L84:L86)</f>
        <v>0.8151865284822164</v>
      </c>
      <c r="N86" s="2"/>
      <c r="O86" s="28" t="b">
        <v>1</v>
      </c>
      <c r="P86" s="2" t="s">
        <v>169</v>
      </c>
      <c r="Q86" s="102">
        <v>22</v>
      </c>
      <c r="R86" s="2">
        <v>23.24</v>
      </c>
      <c r="S86" s="85">
        <v>6.5900000000000004E-3</v>
      </c>
      <c r="T86" s="2">
        <v>0</v>
      </c>
      <c r="U86" s="2"/>
      <c r="V86" s="2"/>
      <c r="W86" s="2"/>
      <c r="X86" s="2"/>
      <c r="Y86" s="2"/>
      <c r="Z86" s="29"/>
    </row>
    <row r="87" spans="1:26" x14ac:dyDescent="0.35">
      <c r="A87" s="28" t="b">
        <v>1</v>
      </c>
      <c r="B87" s="2" t="s">
        <v>173</v>
      </c>
      <c r="C87" s="102">
        <v>23</v>
      </c>
      <c r="D87" s="2">
        <v>31.52</v>
      </c>
      <c r="E87" s="85">
        <v>3.3700000000000001E-2</v>
      </c>
      <c r="F87" s="2">
        <v>0</v>
      </c>
      <c r="G87" s="35"/>
      <c r="H87" s="35"/>
      <c r="I87" s="2">
        <f t="shared" si="4"/>
        <v>-10.54</v>
      </c>
      <c r="J87" s="85">
        <f t="shared" ref="J87:J146" si="27">$U$8-$G$8</f>
        <v>-10.743333333333329</v>
      </c>
      <c r="K87" s="85">
        <f t="shared" si="5"/>
        <v>-0.20333333333332959</v>
      </c>
      <c r="L87" s="2">
        <f t="shared" ref="L87:L146" si="28">2^(-K87)</f>
        <v>1.1513554801999779</v>
      </c>
      <c r="M87" s="29"/>
      <c r="N87" s="2"/>
      <c r="O87" s="28" t="b">
        <v>1</v>
      </c>
      <c r="P87" s="2" t="s">
        <v>173</v>
      </c>
      <c r="Q87" s="102">
        <v>23</v>
      </c>
      <c r="R87" s="2">
        <v>20.98</v>
      </c>
      <c r="S87" s="85">
        <v>3.3000000000000002E-2</v>
      </c>
      <c r="T87" s="2">
        <v>0</v>
      </c>
      <c r="U87" s="2"/>
      <c r="V87" s="2"/>
      <c r="W87" s="2"/>
      <c r="X87" s="2"/>
      <c r="Y87" s="2"/>
      <c r="Z87" s="29"/>
    </row>
    <row r="88" spans="1:26" x14ac:dyDescent="0.35">
      <c r="A88" s="28" t="b">
        <v>1</v>
      </c>
      <c r="B88" s="2" t="s">
        <v>177</v>
      </c>
      <c r="C88" s="102">
        <v>23</v>
      </c>
      <c r="D88" s="2">
        <v>31.16</v>
      </c>
      <c r="E88" s="85">
        <v>4.19E-2</v>
      </c>
      <c r="F88" s="2">
        <v>0</v>
      </c>
      <c r="G88" s="35"/>
      <c r="H88" s="35"/>
      <c r="I88" s="2">
        <f t="shared" si="4"/>
        <v>-10.25</v>
      </c>
      <c r="J88" s="85">
        <f t="shared" si="27"/>
        <v>-10.743333333333329</v>
      </c>
      <c r="K88" s="85">
        <f t="shared" si="5"/>
        <v>-0.49333333333332874</v>
      </c>
      <c r="L88" s="2">
        <f t="shared" si="28"/>
        <v>1.407693584033985</v>
      </c>
      <c r="M88" s="29"/>
      <c r="N88" s="2"/>
      <c r="O88" s="28" t="b">
        <v>1</v>
      </c>
      <c r="P88" s="2" t="s">
        <v>177</v>
      </c>
      <c r="Q88" s="102">
        <v>23</v>
      </c>
      <c r="R88" s="2">
        <v>20.91</v>
      </c>
      <c r="S88" s="85">
        <v>3.4599999999999999E-2</v>
      </c>
      <c r="T88" s="2">
        <v>0</v>
      </c>
      <c r="U88" s="2"/>
      <c r="V88" s="2"/>
      <c r="W88" s="2"/>
      <c r="X88" s="2"/>
      <c r="Y88" s="2"/>
      <c r="Z88" s="29"/>
    </row>
    <row r="89" spans="1:26" x14ac:dyDescent="0.35">
      <c r="A89" s="28" t="b">
        <v>1</v>
      </c>
      <c r="B89" s="2" t="s">
        <v>181</v>
      </c>
      <c r="C89" s="102">
        <v>23</v>
      </c>
      <c r="D89" s="2">
        <v>32.06</v>
      </c>
      <c r="E89" s="85">
        <v>2.41E-2</v>
      </c>
      <c r="F89" s="2">
        <v>0</v>
      </c>
      <c r="G89" s="35"/>
      <c r="H89" s="35"/>
      <c r="I89" s="2">
        <f t="shared" si="4"/>
        <v>-11.060000000000002</v>
      </c>
      <c r="J89" s="85">
        <f t="shared" si="27"/>
        <v>-10.743333333333329</v>
      </c>
      <c r="K89" s="85">
        <f t="shared" si="5"/>
        <v>0.31666666666667354</v>
      </c>
      <c r="L89" s="2">
        <f t="shared" si="28"/>
        <v>0.80292288186337257</v>
      </c>
      <c r="M89" s="29">
        <f t="shared" ref="M89" si="29">AVERAGE(L87:L89)</f>
        <v>1.1206573153657786</v>
      </c>
      <c r="N89" s="2"/>
      <c r="O89" s="28" t="b">
        <v>1</v>
      </c>
      <c r="P89" s="2" t="s">
        <v>181</v>
      </c>
      <c r="Q89" s="102">
        <v>23</v>
      </c>
      <c r="R89" s="2">
        <v>21</v>
      </c>
      <c r="S89" s="85">
        <v>3.2599999999999997E-2</v>
      </c>
      <c r="T89" s="2">
        <v>0</v>
      </c>
      <c r="U89" s="2"/>
      <c r="V89" s="2"/>
      <c r="W89" s="2"/>
      <c r="X89" s="2"/>
      <c r="Y89" s="2"/>
      <c r="Z89" s="29"/>
    </row>
    <row r="90" spans="1:26" x14ac:dyDescent="0.35">
      <c r="A90" s="28" t="b">
        <v>1</v>
      </c>
      <c r="B90" s="2" t="s">
        <v>185</v>
      </c>
      <c r="C90" s="102">
        <v>24</v>
      </c>
      <c r="D90" s="2">
        <v>32.42</v>
      </c>
      <c r="E90" s="85">
        <v>1.9300000000000001E-2</v>
      </c>
      <c r="F90" s="2">
        <v>0</v>
      </c>
      <c r="G90" s="35"/>
      <c r="H90" s="35"/>
      <c r="I90" s="2">
        <f t="shared" ref="I90:I146" si="30">R90-D90</f>
        <v>-10.760000000000002</v>
      </c>
      <c r="J90" s="85">
        <f t="shared" si="27"/>
        <v>-10.743333333333329</v>
      </c>
      <c r="K90" s="85">
        <f t="shared" ref="K90:K146" si="31">J90-I90</f>
        <v>1.6666666666672825E-2</v>
      </c>
      <c r="L90" s="2">
        <f t="shared" si="28"/>
        <v>0.98851402035289193</v>
      </c>
      <c r="M90" s="29"/>
      <c r="N90" s="2"/>
      <c r="O90" s="28" t="b">
        <v>1</v>
      </c>
      <c r="P90" s="2" t="s">
        <v>185</v>
      </c>
      <c r="Q90" s="102">
        <v>24</v>
      </c>
      <c r="R90" s="2">
        <v>21.66</v>
      </c>
      <c r="S90" s="85">
        <v>2.0400000000000001E-2</v>
      </c>
      <c r="T90" s="2">
        <v>0</v>
      </c>
      <c r="U90" s="2"/>
      <c r="V90" s="2"/>
      <c r="W90" s="2"/>
      <c r="X90" s="2"/>
      <c r="Y90" s="2"/>
      <c r="Z90" s="29"/>
    </row>
    <row r="91" spans="1:26" x14ac:dyDescent="0.35">
      <c r="A91" s="28" t="b">
        <v>1</v>
      </c>
      <c r="B91" s="2" t="s">
        <v>189</v>
      </c>
      <c r="C91" s="103">
        <v>24</v>
      </c>
      <c r="D91" s="2">
        <v>32.549999999999997</v>
      </c>
      <c r="E91" s="85">
        <v>1.78E-2</v>
      </c>
      <c r="F91" s="2">
        <v>0</v>
      </c>
      <c r="G91" s="35"/>
      <c r="H91" s="35"/>
      <c r="I91" s="2">
        <f t="shared" si="30"/>
        <v>-10.689999999999998</v>
      </c>
      <c r="J91" s="85">
        <f t="shared" si="27"/>
        <v>-10.743333333333329</v>
      </c>
      <c r="K91" s="85">
        <f t="shared" si="31"/>
        <v>-5.3333333333331012E-2</v>
      </c>
      <c r="L91" s="2">
        <f t="shared" si="28"/>
        <v>1.0376596591597458</v>
      </c>
      <c r="M91" s="29"/>
      <c r="N91" s="2"/>
      <c r="O91" s="28" t="b">
        <v>1</v>
      </c>
      <c r="P91" s="2" t="s">
        <v>189</v>
      </c>
      <c r="Q91" s="103">
        <v>24</v>
      </c>
      <c r="R91" s="2">
        <v>21.86</v>
      </c>
      <c r="S91" s="85">
        <v>1.7600000000000001E-2</v>
      </c>
      <c r="T91" s="2">
        <v>0</v>
      </c>
      <c r="U91" s="2"/>
      <c r="V91" s="2"/>
      <c r="W91" s="2"/>
      <c r="X91" s="2"/>
      <c r="Y91" s="2"/>
      <c r="Z91" s="29"/>
    </row>
    <row r="92" spans="1:26" x14ac:dyDescent="0.35">
      <c r="A92" s="28" t="b">
        <v>1</v>
      </c>
      <c r="B92" s="2" t="s">
        <v>193</v>
      </c>
      <c r="C92" s="102">
        <v>24</v>
      </c>
      <c r="D92" s="2">
        <v>32.479999999999997</v>
      </c>
      <c r="E92" s="85">
        <v>1.8599999999999998E-2</v>
      </c>
      <c r="F92" s="2">
        <v>0</v>
      </c>
      <c r="G92" s="35"/>
      <c r="H92" s="35"/>
      <c r="I92" s="2">
        <f t="shared" si="30"/>
        <v>-10.609999999999996</v>
      </c>
      <c r="J92" s="85">
        <f t="shared" si="27"/>
        <v>-10.743333333333329</v>
      </c>
      <c r="K92" s="85">
        <f t="shared" si="31"/>
        <v>-0.13333333333333286</v>
      </c>
      <c r="L92" s="2">
        <f t="shared" si="28"/>
        <v>1.0968249796946257</v>
      </c>
      <c r="M92" s="29">
        <f t="shared" ref="M92" si="32">AVERAGE(L90:L92)</f>
        <v>1.0409995530690879</v>
      </c>
      <c r="N92" s="2"/>
      <c r="O92" s="28" t="b">
        <v>1</v>
      </c>
      <c r="P92" s="2" t="s">
        <v>193</v>
      </c>
      <c r="Q92" s="102">
        <v>24</v>
      </c>
      <c r="R92" s="2">
        <v>21.87</v>
      </c>
      <c r="S92" s="85">
        <v>1.7600000000000001E-2</v>
      </c>
      <c r="T92" s="2">
        <v>0</v>
      </c>
      <c r="U92" s="2"/>
      <c r="V92" s="2"/>
      <c r="W92" s="2"/>
      <c r="X92" s="2"/>
      <c r="Y92" s="2"/>
      <c r="Z92" s="29"/>
    </row>
    <row r="93" spans="1:26" x14ac:dyDescent="0.35">
      <c r="A93" s="28" t="b">
        <v>1</v>
      </c>
      <c r="B93" s="2" t="s">
        <v>197</v>
      </c>
      <c r="C93" s="102">
        <v>25</v>
      </c>
      <c r="D93" s="2">
        <v>31.71</v>
      </c>
      <c r="E93" s="85">
        <v>2.9899999999999999E-2</v>
      </c>
      <c r="F93" s="2">
        <v>0</v>
      </c>
      <c r="G93" s="35"/>
      <c r="H93" s="35"/>
      <c r="I93" s="2">
        <f t="shared" si="30"/>
        <v>-10.96</v>
      </c>
      <c r="J93" s="85">
        <f t="shared" si="27"/>
        <v>-10.743333333333329</v>
      </c>
      <c r="K93" s="85">
        <f t="shared" si="31"/>
        <v>0.21666666666667211</v>
      </c>
      <c r="L93" s="2">
        <f t="shared" si="28"/>
        <v>0.8605514372443267</v>
      </c>
      <c r="M93" s="29"/>
      <c r="N93" s="2"/>
      <c r="O93" s="28" t="b">
        <v>1</v>
      </c>
      <c r="P93" s="2" t="s">
        <v>197</v>
      </c>
      <c r="Q93" s="102">
        <v>25</v>
      </c>
      <c r="R93" s="2">
        <v>20.75</v>
      </c>
      <c r="S93" s="85">
        <v>3.8899999999999997E-2</v>
      </c>
      <c r="T93" s="2">
        <v>0</v>
      </c>
      <c r="U93" s="2"/>
      <c r="V93" s="2"/>
      <c r="W93" s="2"/>
      <c r="X93" s="2"/>
      <c r="Y93" s="2"/>
      <c r="Z93" s="29"/>
    </row>
    <row r="94" spans="1:26" x14ac:dyDescent="0.35">
      <c r="A94" s="28" t="b">
        <v>1</v>
      </c>
      <c r="B94" s="2" t="s">
        <v>201</v>
      </c>
      <c r="C94" s="102">
        <v>25</v>
      </c>
      <c r="D94" s="2">
        <v>32.08</v>
      </c>
      <c r="E94" s="85">
        <v>2.3800000000000002E-2</v>
      </c>
      <c r="F94" s="2">
        <v>0</v>
      </c>
      <c r="G94" s="35"/>
      <c r="H94" s="35"/>
      <c r="I94" s="2">
        <f t="shared" si="30"/>
        <v>-11.389999999999997</v>
      </c>
      <c r="J94" s="85">
        <f t="shared" si="27"/>
        <v>-10.743333333333329</v>
      </c>
      <c r="K94" s="85">
        <f t="shared" si="31"/>
        <v>0.64666666666666828</v>
      </c>
      <c r="L94" s="2">
        <f t="shared" si="28"/>
        <v>0.63875444616395571</v>
      </c>
      <c r="M94" s="29"/>
      <c r="N94" s="2"/>
      <c r="O94" s="28" t="b">
        <v>1</v>
      </c>
      <c r="P94" s="2" t="s">
        <v>201</v>
      </c>
      <c r="Q94" s="102">
        <v>25</v>
      </c>
      <c r="R94" s="2">
        <v>20.69</v>
      </c>
      <c r="S94" s="85">
        <v>4.0399999999999998E-2</v>
      </c>
      <c r="T94" s="2">
        <v>0</v>
      </c>
      <c r="U94" s="2"/>
      <c r="V94" s="2"/>
      <c r="W94" s="2"/>
      <c r="X94" s="2"/>
      <c r="Y94" s="2"/>
      <c r="Z94" s="29"/>
    </row>
    <row r="95" spans="1:26" x14ac:dyDescent="0.35">
      <c r="A95" s="28" t="b">
        <v>1</v>
      </c>
      <c r="B95" s="2" t="s">
        <v>205</v>
      </c>
      <c r="C95" s="102">
        <v>25</v>
      </c>
      <c r="D95" s="2">
        <v>31.74</v>
      </c>
      <c r="E95" s="85">
        <v>2.93E-2</v>
      </c>
      <c r="F95" s="2">
        <v>0</v>
      </c>
      <c r="G95" s="35"/>
      <c r="H95" s="35"/>
      <c r="I95" s="2">
        <f t="shared" si="30"/>
        <v>-10.879999999999999</v>
      </c>
      <c r="J95" s="85">
        <f t="shared" si="27"/>
        <v>-10.743333333333329</v>
      </c>
      <c r="K95" s="85">
        <f t="shared" si="31"/>
        <v>0.13666666666667027</v>
      </c>
      <c r="L95" s="2">
        <f t="shared" si="28"/>
        <v>0.90961839399827915</v>
      </c>
      <c r="M95" s="29">
        <f t="shared" ref="M95" si="33">AVERAGE(L93:L95)</f>
        <v>0.80297475913552052</v>
      </c>
      <c r="N95" s="2"/>
      <c r="O95" s="28" t="b">
        <v>1</v>
      </c>
      <c r="P95" s="2" t="s">
        <v>205</v>
      </c>
      <c r="Q95" s="102">
        <v>25</v>
      </c>
      <c r="R95" s="2">
        <v>20.86</v>
      </c>
      <c r="S95" s="85">
        <v>3.5999999999999997E-2</v>
      </c>
      <c r="T95" s="2">
        <v>0</v>
      </c>
      <c r="U95" s="2"/>
      <c r="V95" s="2"/>
      <c r="W95" s="2"/>
      <c r="X95" s="2"/>
      <c r="Y95" s="2"/>
      <c r="Z95" s="29"/>
    </row>
    <row r="96" spans="1:26" x14ac:dyDescent="0.35">
      <c r="A96" s="28" t="b">
        <v>1</v>
      </c>
      <c r="B96" s="2" t="s">
        <v>209</v>
      </c>
      <c r="C96" s="102">
        <v>26</v>
      </c>
      <c r="D96" s="2">
        <v>30.02</v>
      </c>
      <c r="E96" s="85">
        <v>8.48E-2</v>
      </c>
      <c r="F96" s="2">
        <v>0</v>
      </c>
      <c r="G96" s="35"/>
      <c r="H96" s="35"/>
      <c r="I96" s="2">
        <f t="shared" si="30"/>
        <v>-10.23</v>
      </c>
      <c r="J96" s="85">
        <f t="shared" si="27"/>
        <v>-10.743333333333329</v>
      </c>
      <c r="K96" s="85">
        <f t="shared" si="31"/>
        <v>-0.51333333333332831</v>
      </c>
      <c r="L96" s="2">
        <f t="shared" si="28"/>
        <v>1.4273442541708607</v>
      </c>
      <c r="M96" s="29"/>
      <c r="N96" s="2"/>
      <c r="O96" s="28" t="b">
        <v>1</v>
      </c>
      <c r="P96" s="2" t="s">
        <v>209</v>
      </c>
      <c r="Q96" s="102">
        <v>26</v>
      </c>
      <c r="R96" s="2">
        <v>19.79</v>
      </c>
      <c r="S96" s="85">
        <v>7.6700000000000004E-2</v>
      </c>
      <c r="T96" s="2">
        <v>0</v>
      </c>
      <c r="U96" s="2"/>
      <c r="V96" s="2"/>
      <c r="W96" s="2"/>
      <c r="X96" s="2"/>
      <c r="Y96" s="2"/>
      <c r="Z96" s="29"/>
    </row>
    <row r="97" spans="1:26" x14ac:dyDescent="0.35">
      <c r="A97" s="28" t="b">
        <v>1</v>
      </c>
      <c r="B97" s="2" t="s">
        <v>213</v>
      </c>
      <c r="C97" s="103">
        <v>26</v>
      </c>
      <c r="D97" s="2">
        <v>30.29</v>
      </c>
      <c r="E97" s="85">
        <v>7.1800000000000003E-2</v>
      </c>
      <c r="F97" s="2">
        <v>0</v>
      </c>
      <c r="G97" s="35"/>
      <c r="H97" s="35"/>
      <c r="I97" s="2">
        <f t="shared" si="30"/>
        <v>-10.54</v>
      </c>
      <c r="J97" s="85">
        <f t="shared" si="27"/>
        <v>-10.743333333333329</v>
      </c>
      <c r="K97" s="85">
        <f t="shared" si="31"/>
        <v>-0.20333333333332959</v>
      </c>
      <c r="L97" s="2">
        <f t="shared" si="28"/>
        <v>1.1513554801999779</v>
      </c>
      <c r="M97" s="29"/>
      <c r="N97" s="2"/>
      <c r="O97" s="28" t="b">
        <v>1</v>
      </c>
      <c r="P97" s="2" t="s">
        <v>213</v>
      </c>
      <c r="Q97" s="103">
        <v>26</v>
      </c>
      <c r="R97" s="2">
        <v>19.75</v>
      </c>
      <c r="S97" s="85">
        <v>7.9100000000000004E-2</v>
      </c>
      <c r="T97" s="2">
        <v>0</v>
      </c>
      <c r="U97" s="2"/>
      <c r="V97" s="2"/>
      <c r="W97" s="2"/>
      <c r="X97" s="2"/>
      <c r="Y97" s="2"/>
      <c r="Z97" s="29"/>
    </row>
    <row r="98" spans="1:26" x14ac:dyDescent="0.35">
      <c r="A98" s="28" t="b">
        <v>1</v>
      </c>
      <c r="B98" s="2" t="s">
        <v>217</v>
      </c>
      <c r="C98" s="102">
        <v>26</v>
      </c>
      <c r="D98" s="2">
        <v>31.01</v>
      </c>
      <c r="E98" s="85">
        <v>4.6100000000000002E-2</v>
      </c>
      <c r="F98" s="2">
        <v>0</v>
      </c>
      <c r="G98" s="35"/>
      <c r="H98" s="35"/>
      <c r="I98" s="2">
        <f t="shared" si="30"/>
        <v>-11.130000000000003</v>
      </c>
      <c r="J98" s="85">
        <f t="shared" si="27"/>
        <v>-10.743333333333329</v>
      </c>
      <c r="K98" s="85">
        <f t="shared" si="31"/>
        <v>0.38666666666667382</v>
      </c>
      <c r="L98" s="2">
        <f t="shared" si="28"/>
        <v>0.76489484676199193</v>
      </c>
      <c r="M98" s="29">
        <f t="shared" ref="M98" si="34">AVERAGE(L96:L98)</f>
        <v>1.1145315270442768</v>
      </c>
      <c r="N98" s="2"/>
      <c r="O98" s="28" t="b">
        <v>1</v>
      </c>
      <c r="P98" s="2" t="s">
        <v>217</v>
      </c>
      <c r="Q98" s="102">
        <v>26</v>
      </c>
      <c r="R98" s="2">
        <v>19.88</v>
      </c>
      <c r="S98" s="85">
        <v>7.1999999999999995E-2</v>
      </c>
      <c r="T98" s="2">
        <v>0</v>
      </c>
      <c r="U98" s="2"/>
      <c r="V98" s="2"/>
      <c r="W98" s="2"/>
      <c r="X98" s="2"/>
      <c r="Y98" s="2"/>
      <c r="Z98" s="29"/>
    </row>
    <row r="99" spans="1:26" x14ac:dyDescent="0.35">
      <c r="A99" s="28" t="b">
        <v>1</v>
      </c>
      <c r="B99" s="2" t="s">
        <v>220</v>
      </c>
      <c r="C99" s="102">
        <v>27</v>
      </c>
      <c r="D99" s="2">
        <v>29.86</v>
      </c>
      <c r="E99" s="85">
        <v>9.35E-2</v>
      </c>
      <c r="F99" s="2">
        <v>0</v>
      </c>
      <c r="G99" s="35"/>
      <c r="H99" s="35"/>
      <c r="I99" s="2">
        <f t="shared" si="30"/>
        <v>-8.61</v>
      </c>
      <c r="J99" s="85">
        <f t="shared" si="27"/>
        <v>-10.743333333333329</v>
      </c>
      <c r="K99" s="85">
        <f t="shared" si="31"/>
        <v>-2.1333333333333293</v>
      </c>
      <c r="L99" s="2">
        <f t="shared" si="28"/>
        <v>4.387299918778492</v>
      </c>
      <c r="M99" s="29"/>
      <c r="N99" s="2"/>
      <c r="O99" s="28" t="b">
        <v>1</v>
      </c>
      <c r="P99" s="2" t="s">
        <v>220</v>
      </c>
      <c r="Q99" s="102">
        <v>27</v>
      </c>
      <c r="R99" s="2">
        <v>21.25</v>
      </c>
      <c r="S99" s="85">
        <v>2.7099999999999999E-2</v>
      </c>
      <c r="T99" s="2">
        <v>0</v>
      </c>
      <c r="U99" s="2"/>
      <c r="V99" s="2"/>
      <c r="W99" s="2"/>
      <c r="X99" s="2"/>
      <c r="Y99" s="2"/>
      <c r="Z99" s="29"/>
    </row>
    <row r="100" spans="1:26" x14ac:dyDescent="0.35">
      <c r="A100" s="28" t="b">
        <v>1</v>
      </c>
      <c r="B100" s="2" t="s">
        <v>223</v>
      </c>
      <c r="C100" s="102">
        <v>27</v>
      </c>
      <c r="D100" s="2">
        <v>29.79</v>
      </c>
      <c r="E100" s="85">
        <v>9.8100000000000007E-2</v>
      </c>
      <c r="F100" s="2">
        <v>0</v>
      </c>
      <c r="G100" s="35"/>
      <c r="H100" s="35"/>
      <c r="I100" s="2">
        <f t="shared" si="30"/>
        <v>-8.48</v>
      </c>
      <c r="J100" s="85">
        <f t="shared" si="27"/>
        <v>-10.743333333333329</v>
      </c>
      <c r="K100" s="85">
        <f t="shared" si="31"/>
        <v>-2.2633333333333283</v>
      </c>
      <c r="L100" s="2">
        <f t="shared" si="28"/>
        <v>4.8009946666610537</v>
      </c>
      <c r="M100" s="29"/>
      <c r="N100" s="2"/>
      <c r="O100" s="28" t="b">
        <v>1</v>
      </c>
      <c r="P100" s="2" t="s">
        <v>223</v>
      </c>
      <c r="Q100" s="102">
        <v>27</v>
      </c>
      <c r="R100" s="2">
        <v>21.31</v>
      </c>
      <c r="S100" s="85">
        <v>2.6100000000000002E-2</v>
      </c>
      <c r="T100" s="2">
        <v>0</v>
      </c>
      <c r="U100" s="2"/>
      <c r="V100" s="2"/>
      <c r="W100" s="2"/>
      <c r="X100" s="2"/>
      <c r="Y100" s="2"/>
      <c r="Z100" s="29"/>
    </row>
    <row r="101" spans="1:26" x14ac:dyDescent="0.35">
      <c r="A101" s="28" t="b">
        <v>1</v>
      </c>
      <c r="B101" s="2" t="s">
        <v>225</v>
      </c>
      <c r="C101" s="102">
        <v>27</v>
      </c>
      <c r="D101" s="2">
        <v>30.64</v>
      </c>
      <c r="E101" s="85">
        <v>5.7799999999999997E-2</v>
      </c>
      <c r="F101" s="2">
        <v>0</v>
      </c>
      <c r="G101" s="35"/>
      <c r="H101" s="35"/>
      <c r="I101" s="2">
        <f t="shared" si="30"/>
        <v>-9.36</v>
      </c>
      <c r="J101" s="85">
        <f t="shared" si="27"/>
        <v>-10.743333333333329</v>
      </c>
      <c r="K101" s="85">
        <f t="shared" si="31"/>
        <v>-1.3833333333333293</v>
      </c>
      <c r="L101" s="2">
        <f t="shared" si="28"/>
        <v>2.6087041395311212</v>
      </c>
      <c r="M101" s="29">
        <f t="shared" ref="M101" si="35">AVERAGE(L99:L101)</f>
        <v>3.9323329083235556</v>
      </c>
      <c r="N101" s="2"/>
      <c r="O101" s="28" t="b">
        <v>1</v>
      </c>
      <c r="P101" s="2" t="s">
        <v>225</v>
      </c>
      <c r="Q101" s="102">
        <v>27</v>
      </c>
      <c r="R101" s="2">
        <v>21.28</v>
      </c>
      <c r="S101" s="85">
        <v>2.6700000000000002E-2</v>
      </c>
      <c r="T101" s="2">
        <v>0</v>
      </c>
      <c r="U101" s="2"/>
      <c r="V101" s="2"/>
      <c r="W101" s="2"/>
      <c r="X101" s="2"/>
      <c r="Y101" s="2"/>
      <c r="Z101" s="29"/>
    </row>
    <row r="102" spans="1:26" x14ac:dyDescent="0.35">
      <c r="A102" s="28" t="b">
        <v>1</v>
      </c>
      <c r="B102" s="2" t="s">
        <v>228</v>
      </c>
      <c r="C102" s="102">
        <v>28</v>
      </c>
      <c r="D102" s="2">
        <v>32.53</v>
      </c>
      <c r="E102" s="85">
        <v>1.7999999999999999E-2</v>
      </c>
      <c r="F102" s="2">
        <v>0</v>
      </c>
      <c r="G102" s="35"/>
      <c r="H102" s="35"/>
      <c r="I102" s="2">
        <f t="shared" si="30"/>
        <v>-10.670000000000002</v>
      </c>
      <c r="J102" s="85">
        <f t="shared" si="27"/>
        <v>-10.743333333333329</v>
      </c>
      <c r="K102" s="85">
        <f t="shared" si="31"/>
        <v>-7.3333333333327033E-2</v>
      </c>
      <c r="L102" s="2">
        <f t="shared" si="28"/>
        <v>1.0521448482007119</v>
      </c>
      <c r="M102" s="29"/>
      <c r="N102" s="2"/>
      <c r="O102" s="28" t="b">
        <v>1</v>
      </c>
      <c r="P102" s="2" t="s">
        <v>228</v>
      </c>
      <c r="Q102" s="102">
        <v>28</v>
      </c>
      <c r="R102" s="2">
        <v>21.86</v>
      </c>
      <c r="S102" s="85">
        <v>1.77E-2</v>
      </c>
      <c r="T102" s="2">
        <v>0</v>
      </c>
      <c r="U102" s="2"/>
      <c r="V102" s="2"/>
      <c r="W102" s="2"/>
      <c r="X102" s="2"/>
      <c r="Y102" s="2"/>
      <c r="Z102" s="29"/>
    </row>
    <row r="103" spans="1:26" x14ac:dyDescent="0.35">
      <c r="A103" s="28" t="b">
        <v>1</v>
      </c>
      <c r="B103" s="2" t="s">
        <v>230</v>
      </c>
      <c r="C103" s="103">
        <v>28</v>
      </c>
      <c r="D103" s="2">
        <v>33.24</v>
      </c>
      <c r="E103" s="85">
        <v>1.17E-2</v>
      </c>
      <c r="F103" s="2">
        <v>0</v>
      </c>
      <c r="G103" s="35"/>
      <c r="H103" s="35"/>
      <c r="I103" s="2">
        <f t="shared" si="30"/>
        <v>-11.370000000000001</v>
      </c>
      <c r="J103" s="85">
        <f t="shared" si="27"/>
        <v>-10.743333333333329</v>
      </c>
      <c r="K103" s="85">
        <f t="shared" si="31"/>
        <v>0.62666666666667226</v>
      </c>
      <c r="L103" s="2">
        <f t="shared" si="28"/>
        <v>0.64767112594597098</v>
      </c>
      <c r="M103" s="29"/>
      <c r="N103" s="2"/>
      <c r="O103" s="28" t="b">
        <v>1</v>
      </c>
      <c r="P103" s="2" t="s">
        <v>230</v>
      </c>
      <c r="Q103" s="103">
        <v>28</v>
      </c>
      <c r="R103" s="2">
        <v>21.87</v>
      </c>
      <c r="S103" s="85">
        <v>1.7399999999999999E-2</v>
      </c>
      <c r="T103" s="2">
        <v>0</v>
      </c>
      <c r="U103" s="2"/>
      <c r="V103" s="2"/>
      <c r="W103" s="2"/>
      <c r="X103" s="2"/>
      <c r="Y103" s="2"/>
      <c r="Z103" s="29"/>
    </row>
    <row r="104" spans="1:26" x14ac:dyDescent="0.35">
      <c r="A104" s="28" t="b">
        <v>1</v>
      </c>
      <c r="B104" s="2" t="s">
        <v>232</v>
      </c>
      <c r="C104" s="102">
        <v>28</v>
      </c>
      <c r="D104" s="2">
        <v>33.659999999999997</v>
      </c>
      <c r="E104" s="85">
        <v>8.9999999999999993E-3</v>
      </c>
      <c r="F104" s="2">
        <v>0</v>
      </c>
      <c r="G104" s="35"/>
      <c r="H104" s="35"/>
      <c r="I104" s="2">
        <f t="shared" si="30"/>
        <v>-11.749999999999996</v>
      </c>
      <c r="J104" s="85">
        <f t="shared" si="27"/>
        <v>-10.743333333333329</v>
      </c>
      <c r="K104" s="85">
        <f t="shared" si="31"/>
        <v>1.0066666666666677</v>
      </c>
      <c r="L104" s="2">
        <f t="shared" si="28"/>
        <v>0.4976948395516142</v>
      </c>
      <c r="M104" s="29">
        <f t="shared" ref="M104" si="36">AVERAGE(L102:L104)</f>
        <v>0.73250360456609898</v>
      </c>
      <c r="N104" s="2"/>
      <c r="O104" s="28" t="b">
        <v>1</v>
      </c>
      <c r="P104" s="2" t="s">
        <v>232</v>
      </c>
      <c r="Q104" s="102">
        <v>28</v>
      </c>
      <c r="R104" s="2">
        <v>21.91</v>
      </c>
      <c r="S104" s="85">
        <v>1.7100000000000001E-2</v>
      </c>
      <c r="T104" s="2">
        <v>0</v>
      </c>
      <c r="U104" s="2"/>
      <c r="V104" s="2"/>
      <c r="W104" s="2"/>
      <c r="X104" s="2"/>
      <c r="Y104" s="2"/>
      <c r="Z104" s="29"/>
    </row>
    <row r="105" spans="1:26" x14ac:dyDescent="0.35">
      <c r="A105" s="28" t="b">
        <v>1</v>
      </c>
      <c r="B105" s="2" t="s">
        <v>235</v>
      </c>
      <c r="C105" s="102">
        <v>29</v>
      </c>
      <c r="D105" s="2">
        <v>29.89</v>
      </c>
      <c r="E105" s="85">
        <v>9.1999999999999998E-2</v>
      </c>
      <c r="F105" s="2">
        <v>0</v>
      </c>
      <c r="G105" s="35"/>
      <c r="H105" s="35"/>
      <c r="I105" s="2">
        <f t="shared" si="30"/>
        <v>-9.75</v>
      </c>
      <c r="J105" s="85">
        <f t="shared" si="27"/>
        <v>-10.743333333333329</v>
      </c>
      <c r="K105" s="85">
        <f t="shared" si="31"/>
        <v>-0.99333333333332874</v>
      </c>
      <c r="L105" s="2">
        <f t="shared" si="28"/>
        <v>1.9907793582064519</v>
      </c>
      <c r="M105" s="29"/>
      <c r="N105" s="2"/>
      <c r="O105" s="28" t="b">
        <v>1</v>
      </c>
      <c r="P105" s="2" t="s">
        <v>235</v>
      </c>
      <c r="Q105" s="102">
        <v>29</v>
      </c>
      <c r="R105" s="2">
        <v>20.14</v>
      </c>
      <c r="S105" s="85">
        <v>5.9900000000000002E-2</v>
      </c>
      <c r="T105" s="2">
        <v>0</v>
      </c>
      <c r="U105" s="2"/>
      <c r="V105" s="2"/>
      <c r="W105" s="2"/>
      <c r="X105" s="2"/>
      <c r="Y105" s="2"/>
      <c r="Z105" s="29"/>
    </row>
    <row r="106" spans="1:26" x14ac:dyDescent="0.35">
      <c r="A106" s="28" t="b">
        <v>1</v>
      </c>
      <c r="B106" s="2" t="s">
        <v>237</v>
      </c>
      <c r="C106" s="102">
        <v>29</v>
      </c>
      <c r="D106" s="2">
        <v>30.69</v>
      </c>
      <c r="E106" s="85">
        <v>5.6099999999999997E-2</v>
      </c>
      <c r="F106" s="2">
        <v>0</v>
      </c>
      <c r="G106" s="35"/>
      <c r="H106" s="35"/>
      <c r="I106" s="2">
        <f t="shared" si="30"/>
        <v>-10.5</v>
      </c>
      <c r="J106" s="85">
        <f t="shared" si="27"/>
        <v>-10.743333333333329</v>
      </c>
      <c r="K106" s="85">
        <f t="shared" si="31"/>
        <v>-0.24333333333332874</v>
      </c>
      <c r="L106" s="2">
        <f t="shared" si="28"/>
        <v>1.1837244885898315</v>
      </c>
      <c r="M106" s="29"/>
      <c r="N106" s="2"/>
      <c r="O106" s="28" t="b">
        <v>1</v>
      </c>
      <c r="P106" s="2" t="s">
        <v>237</v>
      </c>
      <c r="Q106" s="102">
        <v>29</v>
      </c>
      <c r="R106" s="2">
        <v>20.190000000000001</v>
      </c>
      <c r="S106" s="85">
        <v>5.8099999999999999E-2</v>
      </c>
      <c r="T106" s="2">
        <v>0</v>
      </c>
      <c r="U106" s="2"/>
      <c r="V106" s="2"/>
      <c r="W106" s="2"/>
      <c r="X106" s="2"/>
      <c r="Y106" s="2"/>
      <c r="Z106" s="29"/>
    </row>
    <row r="107" spans="1:26" x14ac:dyDescent="0.35">
      <c r="A107" s="28" t="b">
        <v>1</v>
      </c>
      <c r="B107" s="2" t="s">
        <v>239</v>
      </c>
      <c r="C107" s="102">
        <v>29</v>
      </c>
      <c r="D107" s="2">
        <v>30.59</v>
      </c>
      <c r="E107" s="85">
        <v>5.9900000000000002E-2</v>
      </c>
      <c r="F107" s="2">
        <v>0</v>
      </c>
      <c r="G107" s="35"/>
      <c r="H107" s="35"/>
      <c r="I107" s="2">
        <f t="shared" si="30"/>
        <v>-10.489999999999998</v>
      </c>
      <c r="J107" s="85">
        <f t="shared" si="27"/>
        <v>-10.743333333333329</v>
      </c>
      <c r="K107" s="85">
        <f t="shared" si="31"/>
        <v>-0.2533333333333303</v>
      </c>
      <c r="L107" s="2">
        <f t="shared" si="28"/>
        <v>1.1919579435235834</v>
      </c>
      <c r="M107" s="29">
        <f t="shared" ref="M107" si="37">AVERAGE(L105:L107)</f>
        <v>1.4554872634399556</v>
      </c>
      <c r="N107" s="2"/>
      <c r="O107" s="28" t="b">
        <v>1</v>
      </c>
      <c r="P107" s="2" t="s">
        <v>239</v>
      </c>
      <c r="Q107" s="102">
        <v>29</v>
      </c>
      <c r="R107" s="2">
        <v>20.100000000000001</v>
      </c>
      <c r="S107" s="85">
        <v>6.1499999999999999E-2</v>
      </c>
      <c r="T107" s="2">
        <v>0</v>
      </c>
      <c r="U107" s="2"/>
      <c r="V107" s="2"/>
      <c r="W107" s="2"/>
      <c r="X107" s="2"/>
      <c r="Y107" s="2"/>
      <c r="Z107" s="29"/>
    </row>
    <row r="108" spans="1:26" x14ac:dyDescent="0.35">
      <c r="A108" s="28" t="b">
        <v>1</v>
      </c>
      <c r="B108" s="2" t="s">
        <v>241</v>
      </c>
      <c r="C108" s="102">
        <v>30</v>
      </c>
      <c r="D108" s="2">
        <v>39.43</v>
      </c>
      <c r="E108" s="85">
        <v>2.5399999999999999E-4</v>
      </c>
      <c r="F108" s="2">
        <v>0</v>
      </c>
      <c r="G108" s="35" t="s">
        <v>233</v>
      </c>
      <c r="H108" s="35"/>
      <c r="I108" s="2">
        <f t="shared" si="30"/>
        <v>-9.5599999999999987</v>
      </c>
      <c r="J108" s="85">
        <f t="shared" si="27"/>
        <v>-10.743333333333329</v>
      </c>
      <c r="K108" s="85">
        <f t="shared" si="31"/>
        <v>-1.18333333333333</v>
      </c>
      <c r="L108" s="2">
        <f t="shared" si="28"/>
        <v>2.2710088581417494</v>
      </c>
      <c r="M108" s="29"/>
      <c r="N108" s="2"/>
      <c r="O108" s="28" t="b">
        <v>1</v>
      </c>
      <c r="P108" s="2" t="s">
        <v>241</v>
      </c>
      <c r="Q108" s="102">
        <v>30</v>
      </c>
      <c r="R108" s="2">
        <v>29.87</v>
      </c>
      <c r="S108" s="85">
        <v>1.93E-4</v>
      </c>
      <c r="T108" s="2">
        <v>0</v>
      </c>
      <c r="U108" s="2" t="s">
        <v>233</v>
      </c>
      <c r="V108" s="2"/>
      <c r="W108" s="2"/>
      <c r="X108" s="2"/>
      <c r="Y108" s="2"/>
      <c r="Z108" s="29"/>
    </row>
    <row r="109" spans="1:26" x14ac:dyDescent="0.35">
      <c r="A109" s="28" t="b">
        <v>1</v>
      </c>
      <c r="B109" s="2" t="s">
        <v>243</v>
      </c>
      <c r="C109" s="103">
        <v>30</v>
      </c>
      <c r="D109" s="2">
        <v>35.15</v>
      </c>
      <c r="E109" s="85">
        <v>3.5799999999999998E-3</v>
      </c>
      <c r="F109" s="2">
        <v>0</v>
      </c>
      <c r="G109" s="35"/>
      <c r="H109" s="35"/>
      <c r="I109" s="2">
        <f>R109-D109</f>
        <v>-5.1999999999999993</v>
      </c>
      <c r="J109" s="85">
        <f t="shared" si="27"/>
        <v>-10.743333333333329</v>
      </c>
      <c r="K109" s="85">
        <f t="shared" si="31"/>
        <v>-5.5433333333333294</v>
      </c>
      <c r="L109" s="2">
        <f t="shared" si="28"/>
        <v>46.63474531414208</v>
      </c>
      <c r="M109" s="29"/>
      <c r="N109" s="2"/>
      <c r="O109" s="28" t="b">
        <v>1</v>
      </c>
      <c r="P109" s="2" t="s">
        <v>243</v>
      </c>
      <c r="Q109" s="103">
        <v>30</v>
      </c>
      <c r="R109" s="2">
        <v>29.95</v>
      </c>
      <c r="S109" s="85">
        <v>1.8699999999999999E-4</v>
      </c>
      <c r="T109" s="2">
        <v>0</v>
      </c>
      <c r="U109" s="2" t="s">
        <v>233</v>
      </c>
      <c r="V109" s="2"/>
      <c r="W109" s="2"/>
      <c r="X109" s="2"/>
      <c r="Y109" s="2"/>
      <c r="Z109" s="29"/>
    </row>
    <row r="110" spans="1:26" x14ac:dyDescent="0.35">
      <c r="A110" s="28" t="b">
        <v>1</v>
      </c>
      <c r="B110" s="2" t="s">
        <v>245</v>
      </c>
      <c r="C110" s="102">
        <v>30</v>
      </c>
      <c r="D110" s="2">
        <v>36.270000000000003</v>
      </c>
      <c r="E110" s="85">
        <v>1.8E-3</v>
      </c>
      <c r="F110" s="2">
        <v>0</v>
      </c>
      <c r="G110" s="35"/>
      <c r="H110" s="35"/>
      <c r="I110" s="2">
        <f t="shared" si="30"/>
        <v>-6.3400000000000034</v>
      </c>
      <c r="J110" s="85">
        <f t="shared" si="27"/>
        <v>-10.743333333333329</v>
      </c>
      <c r="K110" s="85">
        <f t="shared" si="31"/>
        <v>-4.4033333333333253</v>
      </c>
      <c r="L110" s="2">
        <f t="shared" si="28"/>
        <v>21.160962337960513</v>
      </c>
      <c r="M110" s="29">
        <f t="shared" ref="M110" si="38">AVERAGE(L108:L110)</f>
        <v>23.355572170081444</v>
      </c>
      <c r="N110" s="2"/>
      <c r="O110" s="28" t="b">
        <v>1</v>
      </c>
      <c r="P110" s="2" t="s">
        <v>245</v>
      </c>
      <c r="Q110" s="102">
        <v>30</v>
      </c>
      <c r="R110" s="2">
        <v>29.93</v>
      </c>
      <c r="S110" s="85">
        <v>1.8900000000000001E-4</v>
      </c>
      <c r="T110" s="2">
        <v>0</v>
      </c>
      <c r="U110" s="2" t="s">
        <v>233</v>
      </c>
      <c r="V110" s="2"/>
      <c r="W110" s="2"/>
      <c r="X110" s="2"/>
      <c r="Y110" s="2"/>
      <c r="Z110" s="29"/>
    </row>
    <row r="111" spans="1:26" x14ac:dyDescent="0.35">
      <c r="A111" s="28" t="b">
        <v>1</v>
      </c>
      <c r="B111" s="2" t="s">
        <v>247</v>
      </c>
      <c r="C111" s="102">
        <v>31</v>
      </c>
      <c r="D111" s="2"/>
      <c r="E111" s="85"/>
      <c r="F111" s="2">
        <v>0</v>
      </c>
      <c r="G111" s="35"/>
      <c r="H111" s="35"/>
      <c r="I111" s="2">
        <f t="shared" si="30"/>
        <v>22.96</v>
      </c>
      <c r="J111" s="85">
        <f t="shared" si="27"/>
        <v>-10.743333333333329</v>
      </c>
      <c r="K111" s="85">
        <f t="shared" si="31"/>
        <v>-33.703333333333333</v>
      </c>
      <c r="L111" s="2"/>
      <c r="M111" s="29"/>
      <c r="N111" s="2"/>
      <c r="O111" s="28" t="b">
        <v>1</v>
      </c>
      <c r="P111" s="2" t="s">
        <v>247</v>
      </c>
      <c r="Q111" s="102">
        <v>31</v>
      </c>
      <c r="R111" s="2">
        <v>22.96</v>
      </c>
      <c r="S111" s="85">
        <v>8.0300000000000007E-3</v>
      </c>
      <c r="T111" s="2">
        <v>0</v>
      </c>
      <c r="U111" s="2"/>
      <c r="V111" s="2"/>
      <c r="W111" s="2"/>
      <c r="X111" s="2"/>
      <c r="Y111" s="2"/>
      <c r="Z111" s="29"/>
    </row>
    <row r="112" spans="1:26" x14ac:dyDescent="0.35">
      <c r="A112" s="28" t="b">
        <v>1</v>
      </c>
      <c r="B112" s="2" t="s">
        <v>249</v>
      </c>
      <c r="C112" s="102">
        <v>31</v>
      </c>
      <c r="D112" s="2">
        <v>34.49</v>
      </c>
      <c r="E112" s="85">
        <v>5.3800000000000002E-3</v>
      </c>
      <c r="F112" s="2">
        <v>0</v>
      </c>
      <c r="G112" s="35"/>
      <c r="H112" s="35"/>
      <c r="I112" s="2">
        <f t="shared" si="30"/>
        <v>-11.470000000000002</v>
      </c>
      <c r="J112" s="85">
        <f t="shared" si="27"/>
        <v>-10.743333333333329</v>
      </c>
      <c r="K112" s="85">
        <f t="shared" si="31"/>
        <v>0.72666666666667368</v>
      </c>
      <c r="L112" s="2">
        <f t="shared" si="28"/>
        <v>0.60429852817338103</v>
      </c>
      <c r="M112" s="29"/>
      <c r="N112" s="2"/>
      <c r="O112" s="28" t="b">
        <v>1</v>
      </c>
      <c r="P112" s="2" t="s">
        <v>249</v>
      </c>
      <c r="Q112" s="102">
        <v>31</v>
      </c>
      <c r="R112" s="2">
        <v>23.02</v>
      </c>
      <c r="S112" s="85">
        <v>7.7099999999999998E-3</v>
      </c>
      <c r="T112" s="2">
        <v>0</v>
      </c>
      <c r="U112" s="2"/>
      <c r="V112" s="2"/>
      <c r="W112" s="2"/>
      <c r="X112" s="2"/>
      <c r="Y112" s="2"/>
      <c r="Z112" s="29"/>
    </row>
    <row r="113" spans="1:29" x14ac:dyDescent="0.35">
      <c r="A113" s="86" t="b">
        <v>1</v>
      </c>
      <c r="B113" s="87" t="s">
        <v>251</v>
      </c>
      <c r="C113" s="102">
        <v>31</v>
      </c>
      <c r="D113" s="87">
        <v>35.06</v>
      </c>
      <c r="E113" s="88">
        <v>3.7799999999999999E-3</v>
      </c>
      <c r="F113" s="87">
        <v>0</v>
      </c>
      <c r="G113" s="87"/>
      <c r="H113" s="35"/>
      <c r="I113" s="2">
        <f t="shared" si="30"/>
        <v>-12.030000000000001</v>
      </c>
      <c r="J113" s="85">
        <f t="shared" si="27"/>
        <v>-10.743333333333329</v>
      </c>
      <c r="K113" s="85">
        <f t="shared" si="31"/>
        <v>1.2866666666666724</v>
      </c>
      <c r="L113" s="2">
        <f t="shared" si="28"/>
        <v>0.40989699919513417</v>
      </c>
      <c r="M113" s="29">
        <f t="shared" ref="M113" si="39">AVERAGE(L111:L113)</f>
        <v>0.50709776368425763</v>
      </c>
      <c r="N113" s="2"/>
      <c r="O113" s="28" t="b">
        <v>1</v>
      </c>
      <c r="P113" s="2" t="s">
        <v>251</v>
      </c>
      <c r="Q113" s="102">
        <v>31</v>
      </c>
      <c r="R113" s="2">
        <v>23.03</v>
      </c>
      <c r="S113" s="85">
        <v>7.6600000000000001E-3</v>
      </c>
      <c r="T113" s="2">
        <v>0</v>
      </c>
      <c r="U113" s="2"/>
      <c r="V113" s="2"/>
      <c r="W113" s="2"/>
      <c r="X113" s="2"/>
      <c r="Y113" s="2"/>
      <c r="Z113" s="29"/>
    </row>
    <row r="114" spans="1:29" x14ac:dyDescent="0.35">
      <c r="A114" s="91" t="b">
        <v>1</v>
      </c>
      <c r="B114" s="96" t="s">
        <v>253</v>
      </c>
      <c r="C114" s="102">
        <v>32</v>
      </c>
      <c r="D114" s="97">
        <v>34.880000000000003</v>
      </c>
      <c r="E114" s="98">
        <v>4.2199999999999998E-3</v>
      </c>
      <c r="F114" s="92">
        <v>0</v>
      </c>
      <c r="G114" s="92"/>
      <c r="H114" s="35"/>
      <c r="I114" s="2">
        <f t="shared" si="30"/>
        <v>-12.300000000000004</v>
      </c>
      <c r="J114" s="85">
        <f t="shared" si="27"/>
        <v>-10.743333333333329</v>
      </c>
      <c r="K114" s="85">
        <f t="shared" si="31"/>
        <v>1.5566666666666755</v>
      </c>
      <c r="L114" s="2">
        <f t="shared" si="28"/>
        <v>0.33993559320321048</v>
      </c>
      <c r="M114" s="29"/>
      <c r="N114" s="2"/>
      <c r="O114" s="28" t="b">
        <v>1</v>
      </c>
      <c r="P114" s="2" t="s">
        <v>253</v>
      </c>
      <c r="Q114" s="102">
        <v>32</v>
      </c>
      <c r="R114" s="2">
        <v>22.58</v>
      </c>
      <c r="S114" s="85">
        <v>1.0500000000000001E-2</v>
      </c>
      <c r="T114" s="2">
        <v>0</v>
      </c>
      <c r="U114" s="2"/>
      <c r="V114" s="2"/>
      <c r="W114" s="2"/>
      <c r="X114" s="2"/>
      <c r="Y114" s="2"/>
      <c r="Z114" s="29"/>
    </row>
    <row r="115" spans="1:29" x14ac:dyDescent="0.35">
      <c r="A115" s="28" t="b">
        <v>1</v>
      </c>
      <c r="B115" s="2" t="s">
        <v>255</v>
      </c>
      <c r="C115" s="103">
        <v>32</v>
      </c>
      <c r="D115" s="2">
        <v>32.82</v>
      </c>
      <c r="E115" s="85">
        <v>1.5100000000000001E-2</v>
      </c>
      <c r="F115" s="2">
        <v>0</v>
      </c>
      <c r="G115" s="2"/>
      <c r="H115" s="35"/>
      <c r="I115" s="2">
        <f t="shared" si="30"/>
        <v>-10.210000000000001</v>
      </c>
      <c r="J115" s="85">
        <f t="shared" si="27"/>
        <v>-10.743333333333329</v>
      </c>
      <c r="K115" s="85">
        <f t="shared" si="31"/>
        <v>-0.53333333333332789</v>
      </c>
      <c r="L115" s="2">
        <f t="shared" si="28"/>
        <v>1.4472692374403726</v>
      </c>
      <c r="M115" s="29"/>
      <c r="N115" s="2"/>
      <c r="O115" s="28" t="b">
        <v>1</v>
      </c>
      <c r="P115" s="2" t="s">
        <v>255</v>
      </c>
      <c r="Q115" s="103">
        <v>32</v>
      </c>
      <c r="R115" s="2">
        <v>22.61</v>
      </c>
      <c r="S115" s="85">
        <v>1.03E-2</v>
      </c>
      <c r="T115" s="2">
        <v>0</v>
      </c>
      <c r="U115" s="2"/>
      <c r="V115" s="2"/>
      <c r="W115" s="2"/>
      <c r="X115" s="2"/>
      <c r="Y115" s="2"/>
      <c r="Z115" s="29"/>
      <c r="AA115" s="2"/>
    </row>
    <row r="116" spans="1:29" x14ac:dyDescent="0.35">
      <c r="A116" s="28" t="b">
        <v>1</v>
      </c>
      <c r="B116" s="2" t="s">
        <v>257</v>
      </c>
      <c r="C116" s="102">
        <v>32</v>
      </c>
      <c r="D116" s="2">
        <v>36.64</v>
      </c>
      <c r="E116" s="85">
        <v>1.4300000000000001E-3</v>
      </c>
      <c r="F116" s="2">
        <v>0</v>
      </c>
      <c r="G116" s="2"/>
      <c r="H116" s="87"/>
      <c r="I116" s="2">
        <f t="shared" si="30"/>
        <v>-14.030000000000001</v>
      </c>
      <c r="J116" s="85">
        <f t="shared" si="27"/>
        <v>-10.743333333333329</v>
      </c>
      <c r="K116" s="85">
        <f t="shared" si="31"/>
        <v>3.2866666666666724</v>
      </c>
      <c r="L116" s="2">
        <f t="shared" si="28"/>
        <v>0.10247424979878356</v>
      </c>
      <c r="M116" s="29">
        <f t="shared" ref="M116" si="40">AVERAGE(L114:L116)</f>
        <v>0.62989302681412218</v>
      </c>
      <c r="N116" s="2"/>
      <c r="O116" s="86" t="b">
        <v>1</v>
      </c>
      <c r="P116" s="87" t="s">
        <v>257</v>
      </c>
      <c r="Q116" s="102">
        <v>32</v>
      </c>
      <c r="R116" s="87">
        <v>22.61</v>
      </c>
      <c r="S116" s="88">
        <v>1.04E-2</v>
      </c>
      <c r="T116" s="87">
        <v>0</v>
      </c>
      <c r="U116" s="87"/>
      <c r="V116" s="2"/>
      <c r="W116" s="2"/>
      <c r="X116" s="2"/>
      <c r="Y116" s="2"/>
      <c r="Z116" s="29"/>
      <c r="AA116" s="2"/>
    </row>
    <row r="117" spans="1:29" x14ac:dyDescent="0.35">
      <c r="A117" s="28" t="b">
        <v>1</v>
      </c>
      <c r="B117" s="2" t="s">
        <v>259</v>
      </c>
      <c r="C117" s="102">
        <v>33</v>
      </c>
      <c r="D117" s="2">
        <v>35.06</v>
      </c>
      <c r="E117" s="85">
        <v>3.7799999999999999E-3</v>
      </c>
      <c r="F117" s="2">
        <v>0</v>
      </c>
      <c r="G117" s="2"/>
      <c r="H117" s="92"/>
      <c r="I117" s="2">
        <f t="shared" si="30"/>
        <v>-10.090000000000003</v>
      </c>
      <c r="J117" s="85">
        <f t="shared" si="27"/>
        <v>-10.743333333333329</v>
      </c>
      <c r="K117" s="85">
        <f t="shared" si="31"/>
        <v>-0.65333333333332533</v>
      </c>
      <c r="L117" s="2">
        <f t="shared" si="28"/>
        <v>1.5727979357879533</v>
      </c>
      <c r="M117" s="29"/>
      <c r="N117" s="2"/>
      <c r="O117" s="91" t="b">
        <v>1</v>
      </c>
      <c r="P117" s="92" t="s">
        <v>259</v>
      </c>
      <c r="Q117" s="102">
        <v>33</v>
      </c>
      <c r="R117" s="92">
        <v>24.97</v>
      </c>
      <c r="S117" s="93">
        <v>2.1199999999999999E-3</v>
      </c>
      <c r="T117" s="92">
        <v>0</v>
      </c>
      <c r="U117" s="92"/>
      <c r="V117" s="2"/>
      <c r="W117" s="2"/>
      <c r="X117" s="2"/>
      <c r="Y117" s="2"/>
      <c r="Z117" s="29"/>
      <c r="AA117" s="2"/>
    </row>
    <row r="118" spans="1:29" x14ac:dyDescent="0.35">
      <c r="A118" s="28" t="b">
        <v>1</v>
      </c>
      <c r="B118" s="2" t="s">
        <v>261</v>
      </c>
      <c r="C118" s="102">
        <v>33</v>
      </c>
      <c r="D118" s="2">
        <v>35.979999999999997</v>
      </c>
      <c r="E118" s="85">
        <v>2.15E-3</v>
      </c>
      <c r="F118" s="2">
        <v>0</v>
      </c>
      <c r="G118" s="2"/>
      <c r="H118" s="2"/>
      <c r="I118" s="2">
        <f t="shared" si="30"/>
        <v>-10.979999999999997</v>
      </c>
      <c r="J118" s="85">
        <f t="shared" si="27"/>
        <v>-10.743333333333329</v>
      </c>
      <c r="K118" s="85">
        <f t="shared" si="31"/>
        <v>0.23666666666666814</v>
      </c>
      <c r="L118" s="2">
        <f t="shared" si="28"/>
        <v>0.84870397130912201</v>
      </c>
      <c r="M118" s="29"/>
      <c r="N118" s="2"/>
      <c r="O118" s="28" t="b">
        <v>1</v>
      </c>
      <c r="P118" s="2" t="s">
        <v>261</v>
      </c>
      <c r="Q118" s="102">
        <v>33</v>
      </c>
      <c r="R118" s="2">
        <v>25</v>
      </c>
      <c r="S118" s="85">
        <v>2.0899999999999998E-3</v>
      </c>
      <c r="T118" s="2">
        <v>0</v>
      </c>
      <c r="U118" s="2"/>
      <c r="V118" s="87"/>
      <c r="W118" s="87"/>
      <c r="X118" s="87"/>
      <c r="Y118" s="2"/>
      <c r="Z118" s="29"/>
      <c r="AA118" s="2"/>
      <c r="AB118" s="2"/>
      <c r="AC118" s="2"/>
    </row>
    <row r="119" spans="1:29" s="95" customFormat="1" x14ac:dyDescent="0.35">
      <c r="A119" s="28" t="b">
        <v>1</v>
      </c>
      <c r="B119" s="2" t="s">
        <v>263</v>
      </c>
      <c r="C119" s="102">
        <v>33</v>
      </c>
      <c r="D119" s="2">
        <v>35.6</v>
      </c>
      <c r="E119" s="85">
        <v>2.7100000000000002E-3</v>
      </c>
      <c r="F119" s="2">
        <v>0</v>
      </c>
      <c r="G119" s="2"/>
      <c r="H119" s="2"/>
      <c r="I119" s="2">
        <f t="shared" si="30"/>
        <v>-10.59</v>
      </c>
      <c r="J119" s="85">
        <f t="shared" si="27"/>
        <v>-10.743333333333329</v>
      </c>
      <c r="K119" s="85">
        <f t="shared" si="31"/>
        <v>-0.15333333333332888</v>
      </c>
      <c r="L119" s="2">
        <f t="shared" si="28"/>
        <v>1.1121360858318687</v>
      </c>
      <c r="M119" s="29">
        <f t="shared" ref="M119" si="41">AVERAGE(L117:L119)</f>
        <v>1.1778793309763147</v>
      </c>
      <c r="N119" s="87"/>
      <c r="O119" s="28" t="b">
        <v>1</v>
      </c>
      <c r="P119" s="2" t="s">
        <v>263</v>
      </c>
      <c r="Q119" s="102">
        <v>33</v>
      </c>
      <c r="R119" s="2">
        <v>25.01</v>
      </c>
      <c r="S119" s="85">
        <v>2.0699999999999998E-3</v>
      </c>
      <c r="T119" s="2">
        <v>0</v>
      </c>
      <c r="U119" s="2"/>
      <c r="V119" s="92"/>
      <c r="W119" s="92"/>
      <c r="X119" s="92"/>
      <c r="Y119" s="87"/>
      <c r="Z119" s="100"/>
      <c r="AA119" s="87"/>
      <c r="AB119" s="87"/>
      <c r="AC119" s="87"/>
    </row>
    <row r="120" spans="1:29" s="95" customFormat="1" ht="14" customHeight="1" x14ac:dyDescent="0.35">
      <c r="A120" s="28" t="b">
        <v>1</v>
      </c>
      <c r="B120" s="2" t="s">
        <v>265</v>
      </c>
      <c r="C120" s="102">
        <v>34</v>
      </c>
      <c r="D120" s="2">
        <v>32.93</v>
      </c>
      <c r="E120" s="85">
        <v>1.41E-2</v>
      </c>
      <c r="F120" s="2">
        <v>0</v>
      </c>
      <c r="G120" s="2"/>
      <c r="H120" s="2"/>
      <c r="I120" s="2">
        <f t="shared" si="30"/>
        <v>-11.61</v>
      </c>
      <c r="J120" s="85">
        <f t="shared" si="27"/>
        <v>-10.743333333333329</v>
      </c>
      <c r="K120" s="85">
        <f t="shared" si="31"/>
        <v>0.86666666666667069</v>
      </c>
      <c r="L120" s="2">
        <f t="shared" si="28"/>
        <v>0.5484124898473115</v>
      </c>
      <c r="M120" s="29"/>
      <c r="N120" s="92"/>
      <c r="O120" s="28" t="b">
        <v>1</v>
      </c>
      <c r="P120" s="2" t="s">
        <v>265</v>
      </c>
      <c r="Q120" s="102">
        <v>34</v>
      </c>
      <c r="R120" s="2">
        <v>21.32</v>
      </c>
      <c r="S120" s="85">
        <v>2.5899999999999999E-2</v>
      </c>
      <c r="T120" s="2">
        <v>0</v>
      </c>
      <c r="U120" s="2"/>
      <c r="V120" s="2"/>
      <c r="W120" s="2"/>
      <c r="X120" s="2"/>
      <c r="Y120" s="92"/>
      <c r="Z120" s="94"/>
      <c r="AA120" s="87"/>
      <c r="AB120" s="87"/>
      <c r="AC120" s="87"/>
    </row>
    <row r="121" spans="1:29" x14ac:dyDescent="0.35">
      <c r="A121" s="28" t="b">
        <v>1</v>
      </c>
      <c r="B121" s="2" t="s">
        <v>267</v>
      </c>
      <c r="C121" s="103">
        <v>34</v>
      </c>
      <c r="D121" s="2">
        <v>31.94</v>
      </c>
      <c r="E121" s="85">
        <v>2.5899999999999999E-2</v>
      </c>
      <c r="F121" s="2">
        <v>0</v>
      </c>
      <c r="G121" s="2"/>
      <c r="H121" s="2"/>
      <c r="I121" s="2">
        <f t="shared" si="30"/>
        <v>-10.48</v>
      </c>
      <c r="J121" s="85">
        <f t="shared" si="27"/>
        <v>-10.743333333333329</v>
      </c>
      <c r="K121" s="85">
        <f t="shared" si="31"/>
        <v>-0.26333333333332831</v>
      </c>
      <c r="L121" s="2">
        <f t="shared" si="28"/>
        <v>1.2002486666652634</v>
      </c>
      <c r="M121" s="29"/>
      <c r="N121" s="2"/>
      <c r="O121" s="28" t="b">
        <v>1</v>
      </c>
      <c r="P121" s="2" t="s">
        <v>267</v>
      </c>
      <c r="Q121" s="103">
        <v>34</v>
      </c>
      <c r="R121" s="2">
        <v>21.46</v>
      </c>
      <c r="S121" s="85">
        <v>2.35E-2</v>
      </c>
      <c r="T121" s="2">
        <v>0</v>
      </c>
      <c r="U121" s="2"/>
      <c r="V121" s="2"/>
      <c r="W121" s="2"/>
      <c r="X121" s="2"/>
      <c r="Y121" s="2"/>
      <c r="Z121" s="29"/>
      <c r="AA121" s="2"/>
      <c r="AB121" s="2"/>
      <c r="AC121" s="2"/>
    </row>
    <row r="122" spans="1:29" x14ac:dyDescent="0.35">
      <c r="A122" s="28" t="b">
        <v>1</v>
      </c>
      <c r="B122" s="2" t="s">
        <v>269</v>
      </c>
      <c r="C122" s="102">
        <v>34</v>
      </c>
      <c r="D122" s="2">
        <v>33.26</v>
      </c>
      <c r="E122" s="85">
        <v>1.15E-2</v>
      </c>
      <c r="F122" s="2">
        <v>0</v>
      </c>
      <c r="G122" s="2"/>
      <c r="H122" s="2"/>
      <c r="I122" s="2">
        <f t="shared" si="30"/>
        <v>-11.959999999999997</v>
      </c>
      <c r="J122" s="85">
        <f t="shared" si="27"/>
        <v>-10.743333333333329</v>
      </c>
      <c r="K122" s="85">
        <f t="shared" si="31"/>
        <v>1.2166666666666686</v>
      </c>
      <c r="L122" s="2">
        <f t="shared" si="28"/>
        <v>0.43027571862216446</v>
      </c>
      <c r="M122" s="29">
        <f t="shared" ref="M122" si="42">AVERAGE(L120:L122)</f>
        <v>0.72631229171157985</v>
      </c>
      <c r="N122" s="2"/>
      <c r="O122" s="28" t="b">
        <v>1</v>
      </c>
      <c r="P122" s="2" t="s">
        <v>269</v>
      </c>
      <c r="Q122" s="102">
        <v>34</v>
      </c>
      <c r="R122" s="2">
        <v>21.3</v>
      </c>
      <c r="S122" s="85">
        <v>2.6200000000000001E-2</v>
      </c>
      <c r="T122" s="2">
        <v>0</v>
      </c>
      <c r="U122" s="2"/>
      <c r="V122" s="2"/>
      <c r="W122" s="2"/>
      <c r="X122" s="2"/>
      <c r="Y122" s="2"/>
      <c r="Z122" s="29"/>
      <c r="AA122" s="2"/>
      <c r="AB122" s="2"/>
      <c r="AC122" s="2"/>
    </row>
    <row r="123" spans="1:29" x14ac:dyDescent="0.35">
      <c r="A123" s="28" t="b">
        <v>1</v>
      </c>
      <c r="B123" s="2" t="s">
        <v>271</v>
      </c>
      <c r="C123" s="102">
        <v>35</v>
      </c>
      <c r="D123" s="2"/>
      <c r="E123" s="85"/>
      <c r="F123" s="2">
        <v>0</v>
      </c>
      <c r="G123" s="2"/>
      <c r="H123" s="2"/>
      <c r="I123" s="2">
        <f t="shared" si="30"/>
        <v>28.88</v>
      </c>
      <c r="J123" s="85">
        <f t="shared" si="27"/>
        <v>-10.743333333333329</v>
      </c>
      <c r="K123" s="85">
        <f t="shared" si="31"/>
        <v>-39.623333333333328</v>
      </c>
      <c r="L123" s="2"/>
      <c r="M123" s="29"/>
      <c r="N123" s="2"/>
      <c r="O123" s="28" t="b">
        <v>1</v>
      </c>
      <c r="P123" s="2" t="s">
        <v>271</v>
      </c>
      <c r="Q123" s="102">
        <v>35</v>
      </c>
      <c r="R123" s="2">
        <v>28.88</v>
      </c>
      <c r="S123" s="85">
        <v>2.8400000000000002E-4</v>
      </c>
      <c r="T123" s="2">
        <v>0</v>
      </c>
      <c r="U123" s="2" t="s">
        <v>233</v>
      </c>
      <c r="V123" s="2"/>
      <c r="W123" s="2"/>
      <c r="X123" s="2"/>
      <c r="Y123" s="2"/>
      <c r="Z123" s="29"/>
      <c r="AA123" s="2"/>
      <c r="AB123" s="2"/>
      <c r="AC123" s="2"/>
    </row>
    <row r="124" spans="1:29" x14ac:dyDescent="0.35">
      <c r="A124" s="28" t="b">
        <v>1</v>
      </c>
      <c r="B124" s="2" t="s">
        <v>273</v>
      </c>
      <c r="C124" s="102">
        <v>35</v>
      </c>
      <c r="D124" s="2">
        <v>40</v>
      </c>
      <c r="E124" s="85">
        <v>1.7899999999999999E-4</v>
      </c>
      <c r="F124" s="2">
        <v>0</v>
      </c>
      <c r="G124" s="2" t="s">
        <v>227</v>
      </c>
      <c r="H124" s="2"/>
      <c r="I124" s="2">
        <f t="shared" si="30"/>
        <v>-10.93</v>
      </c>
      <c r="J124" s="85">
        <f t="shared" si="27"/>
        <v>-10.743333333333329</v>
      </c>
      <c r="K124" s="85">
        <f t="shared" si="31"/>
        <v>0.18666666666667098</v>
      </c>
      <c r="L124" s="2"/>
      <c r="M124" s="29"/>
      <c r="N124" s="2"/>
      <c r="O124" s="28" t="b">
        <v>1</v>
      </c>
      <c r="P124" s="2" t="s">
        <v>273</v>
      </c>
      <c r="Q124" s="102">
        <v>35</v>
      </c>
      <c r="R124" s="2">
        <v>29.07</v>
      </c>
      <c r="S124" s="85">
        <v>2.63E-4</v>
      </c>
      <c r="T124" s="2">
        <v>0</v>
      </c>
      <c r="U124" s="2" t="s">
        <v>233</v>
      </c>
      <c r="V124" s="2"/>
      <c r="W124" s="2"/>
      <c r="X124" s="2"/>
      <c r="Y124" s="2"/>
      <c r="Z124" s="29"/>
      <c r="AA124" s="2"/>
      <c r="AB124" s="2"/>
      <c r="AC124" s="2"/>
    </row>
    <row r="125" spans="1:29" x14ac:dyDescent="0.35">
      <c r="A125" s="28" t="b">
        <v>1</v>
      </c>
      <c r="B125" s="2" t="s">
        <v>275</v>
      </c>
      <c r="C125" s="102">
        <v>35</v>
      </c>
      <c r="D125" s="2"/>
      <c r="E125" s="85"/>
      <c r="F125" s="2">
        <v>0</v>
      </c>
      <c r="G125" s="2"/>
      <c r="H125" s="2"/>
      <c r="I125" s="2">
        <f t="shared" si="30"/>
        <v>29.12</v>
      </c>
      <c r="J125" s="85">
        <f t="shared" si="27"/>
        <v>-10.743333333333329</v>
      </c>
      <c r="K125" s="85">
        <f t="shared" si="31"/>
        <v>-39.86333333333333</v>
      </c>
      <c r="L125" s="2"/>
      <c r="M125" s="29" t="e">
        <f t="shared" ref="M125" si="43">AVERAGE(L123:L125)</f>
        <v>#DIV/0!</v>
      </c>
      <c r="N125" s="2"/>
      <c r="O125" s="28" t="b">
        <v>1</v>
      </c>
      <c r="P125" s="2" t="s">
        <v>275</v>
      </c>
      <c r="Q125" s="102">
        <v>35</v>
      </c>
      <c r="R125" s="2">
        <v>29.12</v>
      </c>
      <c r="S125" s="85">
        <v>2.5700000000000001E-4</v>
      </c>
      <c r="T125" s="2">
        <v>0</v>
      </c>
      <c r="U125" s="2" t="s">
        <v>233</v>
      </c>
      <c r="V125" s="2"/>
      <c r="W125" s="2"/>
      <c r="X125" s="2"/>
      <c r="Y125" s="2"/>
      <c r="Z125" s="29"/>
      <c r="AA125" s="2"/>
      <c r="AB125" s="2"/>
      <c r="AC125" s="2"/>
    </row>
    <row r="126" spans="1:29" x14ac:dyDescent="0.35">
      <c r="A126" s="28" t="b">
        <v>1</v>
      </c>
      <c r="B126" s="2" t="s">
        <v>279</v>
      </c>
      <c r="C126" s="102">
        <v>36</v>
      </c>
      <c r="D126" s="2">
        <v>34.75</v>
      </c>
      <c r="E126" s="85">
        <v>4.5900000000000003E-3</v>
      </c>
      <c r="F126" s="2">
        <v>0</v>
      </c>
      <c r="G126" s="2"/>
      <c r="H126" s="2"/>
      <c r="I126" s="2">
        <f t="shared" si="30"/>
        <v>-10.91</v>
      </c>
      <c r="J126" s="85">
        <f t="shared" si="27"/>
        <v>-10.743333333333329</v>
      </c>
      <c r="K126" s="85">
        <f t="shared" si="31"/>
        <v>0.1666666666666714</v>
      </c>
      <c r="L126" s="2">
        <f t="shared" si="28"/>
        <v>0.8908987181403365</v>
      </c>
      <c r="M126" s="29"/>
      <c r="N126" s="2"/>
      <c r="O126" s="28" t="b">
        <v>1</v>
      </c>
      <c r="P126" s="2" t="s">
        <v>279</v>
      </c>
      <c r="Q126" s="102">
        <v>36</v>
      </c>
      <c r="R126" s="2">
        <v>23.84</v>
      </c>
      <c r="S126" s="85">
        <v>4.3800000000000002E-3</v>
      </c>
      <c r="T126" s="2">
        <v>0</v>
      </c>
      <c r="U126" s="2"/>
      <c r="V126" s="2"/>
      <c r="W126" s="2"/>
      <c r="X126" s="2"/>
      <c r="Y126" s="2"/>
      <c r="Z126" s="29"/>
      <c r="AA126" s="2"/>
      <c r="AB126" s="2"/>
      <c r="AC126" s="2"/>
    </row>
    <row r="127" spans="1:29" x14ac:dyDescent="0.35">
      <c r="A127" s="28" t="b">
        <v>1</v>
      </c>
      <c r="B127" s="2" t="s">
        <v>281</v>
      </c>
      <c r="C127" s="103">
        <v>36</v>
      </c>
      <c r="D127" s="2">
        <v>34.53</v>
      </c>
      <c r="E127" s="85">
        <v>5.2399999999999999E-3</v>
      </c>
      <c r="F127" s="2">
        <v>0</v>
      </c>
      <c r="G127" s="2"/>
      <c r="H127" s="2"/>
      <c r="I127" s="2">
        <f t="shared" si="30"/>
        <v>-10.650000000000002</v>
      </c>
      <c r="J127" s="85">
        <f t="shared" si="27"/>
        <v>-10.743333333333329</v>
      </c>
      <c r="K127" s="85">
        <f t="shared" si="31"/>
        <v>-9.3333333333326607E-2</v>
      </c>
      <c r="L127" s="2">
        <f t="shared" si="28"/>
        <v>1.0668322429453525</v>
      </c>
      <c r="M127" s="29"/>
      <c r="N127" s="2"/>
      <c r="O127" s="28" t="b">
        <v>1</v>
      </c>
      <c r="P127" s="2" t="s">
        <v>281</v>
      </c>
      <c r="Q127" s="103">
        <v>36</v>
      </c>
      <c r="R127" s="2">
        <v>23.88</v>
      </c>
      <c r="S127" s="85">
        <v>4.2700000000000004E-3</v>
      </c>
      <c r="T127" s="2">
        <v>0</v>
      </c>
      <c r="U127" s="2"/>
      <c r="V127" s="2"/>
      <c r="W127" s="2"/>
      <c r="X127" s="2"/>
      <c r="Y127" s="2"/>
      <c r="Z127" s="29"/>
      <c r="AA127" s="2"/>
    </row>
    <row r="128" spans="1:29" x14ac:dyDescent="0.35">
      <c r="A128" s="28" t="b">
        <v>1</v>
      </c>
      <c r="B128" s="2" t="s">
        <v>283</v>
      </c>
      <c r="C128" s="102">
        <v>36</v>
      </c>
      <c r="D128" s="2">
        <v>34.130000000000003</v>
      </c>
      <c r="E128" s="85">
        <v>6.7400000000000003E-3</v>
      </c>
      <c r="F128" s="2">
        <v>0</v>
      </c>
      <c r="G128" s="2"/>
      <c r="H128" s="2"/>
      <c r="I128" s="2">
        <f t="shared" si="30"/>
        <v>-10.160000000000004</v>
      </c>
      <c r="J128" s="85">
        <f t="shared" si="27"/>
        <v>-10.743333333333329</v>
      </c>
      <c r="K128" s="85">
        <f t="shared" si="31"/>
        <v>-0.58333333333332504</v>
      </c>
      <c r="L128" s="2">
        <f t="shared" si="28"/>
        <v>1.4983070768766729</v>
      </c>
      <c r="M128" s="29">
        <f t="shared" ref="M128" si="44">AVERAGE(L126:L128)</f>
        <v>1.1520126793207872</v>
      </c>
      <c r="N128" s="2"/>
      <c r="O128" s="28" t="b">
        <v>1</v>
      </c>
      <c r="P128" s="2" t="s">
        <v>283</v>
      </c>
      <c r="Q128" s="102">
        <v>36</v>
      </c>
      <c r="R128" s="2">
        <v>23.97</v>
      </c>
      <c r="S128" s="85">
        <v>4.0200000000000001E-3</v>
      </c>
      <c r="T128" s="2">
        <v>0</v>
      </c>
      <c r="U128" s="2"/>
      <c r="V128" s="2"/>
      <c r="W128" s="2"/>
      <c r="X128" s="2"/>
      <c r="Y128" s="2"/>
      <c r="Z128" s="29"/>
      <c r="AA128" s="2"/>
    </row>
    <row r="129" spans="1:27" x14ac:dyDescent="0.35">
      <c r="A129" s="28" t="b">
        <v>1</v>
      </c>
      <c r="B129" s="2" t="s">
        <v>285</v>
      </c>
      <c r="C129" s="102">
        <v>37</v>
      </c>
      <c r="D129" s="2">
        <v>34.22</v>
      </c>
      <c r="E129" s="85">
        <v>6.3600000000000002E-3</v>
      </c>
      <c r="F129" s="2">
        <v>0</v>
      </c>
      <c r="G129" s="2"/>
      <c r="H129" s="2"/>
      <c r="I129" s="2">
        <f t="shared" si="30"/>
        <v>-12.129999999999999</v>
      </c>
      <c r="J129" s="85">
        <f t="shared" si="27"/>
        <v>-10.743333333333329</v>
      </c>
      <c r="K129" s="85">
        <f t="shared" si="31"/>
        <v>1.3866666666666703</v>
      </c>
      <c r="L129" s="2">
        <f t="shared" si="28"/>
        <v>0.38244742338099696</v>
      </c>
      <c r="M129" s="29"/>
      <c r="N129" s="2"/>
      <c r="O129" s="28" t="b">
        <v>1</v>
      </c>
      <c r="P129" s="2" t="s">
        <v>285</v>
      </c>
      <c r="Q129" s="102">
        <v>37</v>
      </c>
      <c r="R129" s="2">
        <v>22.09</v>
      </c>
      <c r="S129" s="85">
        <v>1.4999999999999999E-2</v>
      </c>
      <c r="T129" s="2">
        <v>0</v>
      </c>
      <c r="U129" s="2"/>
      <c r="V129" s="2"/>
      <c r="W129" s="2"/>
      <c r="X129" s="2"/>
      <c r="Y129" s="2"/>
      <c r="Z129" s="29"/>
      <c r="AA129" s="2"/>
    </row>
    <row r="130" spans="1:27" x14ac:dyDescent="0.35">
      <c r="A130" s="28" t="b">
        <v>1</v>
      </c>
      <c r="B130" s="2" t="s">
        <v>287</v>
      </c>
      <c r="C130" s="102">
        <v>37</v>
      </c>
      <c r="D130" s="2">
        <v>33.49</v>
      </c>
      <c r="E130" s="85">
        <v>9.9699999999999997E-3</v>
      </c>
      <c r="F130" s="2">
        <v>0</v>
      </c>
      <c r="G130" s="2"/>
      <c r="H130" s="2"/>
      <c r="I130" s="2">
        <f t="shared" si="30"/>
        <v>-11.39</v>
      </c>
      <c r="J130" s="85">
        <f t="shared" si="27"/>
        <v>-10.743333333333329</v>
      </c>
      <c r="K130" s="85">
        <f t="shared" si="31"/>
        <v>0.64666666666667183</v>
      </c>
      <c r="L130" s="2">
        <f t="shared" si="28"/>
        <v>0.63875444616395427</v>
      </c>
      <c r="M130" s="29"/>
      <c r="N130" s="2"/>
      <c r="O130" s="28" t="b">
        <v>1</v>
      </c>
      <c r="P130" s="2" t="s">
        <v>287</v>
      </c>
      <c r="Q130" s="102">
        <v>37</v>
      </c>
      <c r="R130" s="2">
        <v>22.1</v>
      </c>
      <c r="S130" s="85">
        <v>1.49E-2</v>
      </c>
      <c r="T130" s="2">
        <v>0</v>
      </c>
      <c r="U130" s="2"/>
      <c r="V130" s="2"/>
      <c r="W130" s="2"/>
      <c r="X130" s="2"/>
      <c r="Y130" s="2"/>
      <c r="Z130" s="29"/>
      <c r="AA130" s="2"/>
    </row>
    <row r="131" spans="1:27" x14ac:dyDescent="0.35">
      <c r="A131" s="28" t="b">
        <v>1</v>
      </c>
      <c r="B131" s="2" t="s">
        <v>289</v>
      </c>
      <c r="C131" s="102">
        <v>37</v>
      </c>
      <c r="D131" s="2">
        <v>33.43</v>
      </c>
      <c r="E131" s="85">
        <v>1.03E-2</v>
      </c>
      <c r="F131" s="2">
        <v>0</v>
      </c>
      <c r="G131" s="2"/>
      <c r="H131" s="2"/>
      <c r="I131" s="2">
        <f t="shared" si="30"/>
        <v>-10.93</v>
      </c>
      <c r="J131" s="85">
        <f t="shared" si="27"/>
        <v>-10.743333333333329</v>
      </c>
      <c r="K131" s="85">
        <f t="shared" si="31"/>
        <v>0.18666666666667098</v>
      </c>
      <c r="L131" s="2">
        <f t="shared" si="28"/>
        <v>0.87863345222121114</v>
      </c>
      <c r="M131" s="29">
        <f t="shared" ref="M131" si="45">AVERAGE(L129:L131)</f>
        <v>0.63327844058872074</v>
      </c>
      <c r="N131" s="2"/>
      <c r="O131" s="28" t="b">
        <v>1</v>
      </c>
      <c r="P131" s="2" t="s">
        <v>289</v>
      </c>
      <c r="Q131" s="102">
        <v>37</v>
      </c>
      <c r="R131" s="2">
        <v>22.5</v>
      </c>
      <c r="S131" s="85">
        <v>1.12E-2</v>
      </c>
      <c r="T131" s="2">
        <v>0</v>
      </c>
      <c r="U131" s="2"/>
      <c r="V131" s="2"/>
      <c r="W131" s="2"/>
      <c r="X131" s="2"/>
      <c r="Y131" s="2"/>
      <c r="Z131" s="29"/>
      <c r="AA131" s="2"/>
    </row>
    <row r="132" spans="1:27" x14ac:dyDescent="0.35">
      <c r="A132" s="28" t="b">
        <v>1</v>
      </c>
      <c r="B132" s="2" t="s">
        <v>291</v>
      </c>
      <c r="C132" s="102">
        <v>38</v>
      </c>
      <c r="D132" s="2">
        <v>36.51</v>
      </c>
      <c r="E132" s="85">
        <v>1.5499999999999999E-3</v>
      </c>
      <c r="F132" s="2">
        <v>0</v>
      </c>
      <c r="G132" s="2"/>
      <c r="H132" s="2"/>
      <c r="I132" s="2">
        <f t="shared" si="30"/>
        <v>-13.329999999999998</v>
      </c>
      <c r="J132" s="85">
        <f t="shared" si="27"/>
        <v>-10.743333333333329</v>
      </c>
      <c r="K132" s="85">
        <f t="shared" si="31"/>
        <v>2.5866666666666696</v>
      </c>
      <c r="L132" s="2">
        <f t="shared" si="28"/>
        <v>0.16646990992773916</v>
      </c>
      <c r="M132" s="29"/>
      <c r="N132" s="2"/>
      <c r="O132" s="28" t="b">
        <v>1</v>
      </c>
      <c r="P132" s="2" t="s">
        <v>291</v>
      </c>
      <c r="Q132" s="102">
        <v>38</v>
      </c>
      <c r="R132" s="2">
        <v>23.18</v>
      </c>
      <c r="S132" s="85">
        <v>6.9100000000000003E-3</v>
      </c>
      <c r="T132" s="2">
        <v>0</v>
      </c>
      <c r="U132" s="2"/>
      <c r="V132" s="2"/>
      <c r="W132" s="2"/>
      <c r="X132" s="2"/>
      <c r="Y132" s="2"/>
      <c r="Z132" s="29"/>
      <c r="AA132" s="2"/>
    </row>
    <row r="133" spans="1:27" x14ac:dyDescent="0.35">
      <c r="A133" s="28" t="b">
        <v>1</v>
      </c>
      <c r="B133" s="2" t="s">
        <v>293</v>
      </c>
      <c r="C133" s="103">
        <v>38</v>
      </c>
      <c r="D133" s="2">
        <v>34.9</v>
      </c>
      <c r="E133" s="85">
        <v>4.1799999999999997E-3</v>
      </c>
      <c r="F133" s="2">
        <v>0</v>
      </c>
      <c r="G133" s="2"/>
      <c r="H133" s="2"/>
      <c r="I133" s="2">
        <f t="shared" si="30"/>
        <v>-11.41</v>
      </c>
      <c r="J133" s="85">
        <f t="shared" si="27"/>
        <v>-10.743333333333329</v>
      </c>
      <c r="K133" s="85">
        <f t="shared" si="31"/>
        <v>0.6666666666666714</v>
      </c>
      <c r="L133" s="2">
        <f t="shared" si="28"/>
        <v>0.62996052494743449</v>
      </c>
      <c r="M133" s="29"/>
      <c r="N133" s="2"/>
      <c r="O133" s="28" t="b">
        <v>1</v>
      </c>
      <c r="P133" s="2" t="s">
        <v>293</v>
      </c>
      <c r="Q133" s="103">
        <v>38</v>
      </c>
      <c r="R133" s="2">
        <v>23.49</v>
      </c>
      <c r="S133" s="85">
        <v>5.5399999999999998E-3</v>
      </c>
      <c r="T133" s="2">
        <v>0</v>
      </c>
      <c r="U133" s="2"/>
      <c r="V133" s="2"/>
      <c r="W133" s="2"/>
      <c r="X133" s="2"/>
      <c r="Y133" s="2"/>
      <c r="Z133" s="29"/>
      <c r="AA133" s="2"/>
    </row>
    <row r="134" spans="1:27" x14ac:dyDescent="0.35">
      <c r="A134" s="28" t="b">
        <v>1</v>
      </c>
      <c r="B134" s="2" t="s">
        <v>295</v>
      </c>
      <c r="C134" s="102">
        <v>38</v>
      </c>
      <c r="D134" s="2">
        <v>35.65</v>
      </c>
      <c r="E134" s="85">
        <v>2.6199999999999999E-3</v>
      </c>
      <c r="F134" s="2">
        <v>0</v>
      </c>
      <c r="G134" s="2"/>
      <c r="H134" s="2"/>
      <c r="I134" s="2">
        <f t="shared" si="30"/>
        <v>-11.979999999999997</v>
      </c>
      <c r="J134" s="85">
        <f t="shared" si="27"/>
        <v>-10.743333333333329</v>
      </c>
      <c r="K134" s="85">
        <f t="shared" si="31"/>
        <v>1.2366666666666681</v>
      </c>
      <c r="L134" s="2">
        <f t="shared" si="28"/>
        <v>0.424351985654561</v>
      </c>
      <c r="M134" s="29">
        <f t="shared" ref="M134" si="46">AVERAGE(L132:L134)</f>
        <v>0.40692747350991154</v>
      </c>
      <c r="N134" s="2"/>
      <c r="O134" s="28" t="b">
        <v>1</v>
      </c>
      <c r="P134" s="2" t="s">
        <v>295</v>
      </c>
      <c r="Q134" s="102">
        <v>38</v>
      </c>
      <c r="R134" s="2">
        <v>23.67</v>
      </c>
      <c r="S134" s="85">
        <v>4.8999999999999998E-3</v>
      </c>
      <c r="T134" s="2">
        <v>0</v>
      </c>
      <c r="U134" s="2"/>
      <c r="V134" s="2"/>
      <c r="W134" s="2"/>
      <c r="X134" s="2"/>
      <c r="Y134" s="2"/>
      <c r="Z134" s="29"/>
      <c r="AA134" s="2"/>
    </row>
    <row r="135" spans="1:27" x14ac:dyDescent="0.35">
      <c r="A135" s="28" t="b">
        <v>1</v>
      </c>
      <c r="B135" s="2" t="s">
        <v>297</v>
      </c>
      <c r="C135" s="102">
        <v>39</v>
      </c>
      <c r="D135" s="2">
        <v>32.07</v>
      </c>
      <c r="E135" s="85">
        <v>2.4E-2</v>
      </c>
      <c r="F135" s="2">
        <v>0</v>
      </c>
      <c r="G135" s="2"/>
      <c r="H135" s="2"/>
      <c r="I135" s="2">
        <f t="shared" si="30"/>
        <v>-9.3000000000000007</v>
      </c>
      <c r="J135" s="85">
        <f t="shared" si="27"/>
        <v>-10.743333333333329</v>
      </c>
      <c r="K135" s="85">
        <f t="shared" si="31"/>
        <v>-1.443333333333328</v>
      </c>
      <c r="L135" s="2">
        <f t="shared" si="28"/>
        <v>2.719484745625691</v>
      </c>
      <c r="M135" s="29"/>
      <c r="N135" s="2"/>
      <c r="O135" s="28" t="b">
        <v>1</v>
      </c>
      <c r="P135" s="2" t="s">
        <v>297</v>
      </c>
      <c r="Q135" s="102">
        <v>39</v>
      </c>
      <c r="R135" s="2">
        <v>22.77</v>
      </c>
      <c r="S135" s="85">
        <v>9.2099999999999994E-3</v>
      </c>
      <c r="T135" s="2">
        <v>0</v>
      </c>
      <c r="U135" s="2"/>
      <c r="V135" s="2"/>
      <c r="W135" s="2"/>
      <c r="X135" s="2"/>
      <c r="Y135" s="2"/>
      <c r="Z135" s="29"/>
      <c r="AA135" s="2"/>
    </row>
    <row r="136" spans="1:27" x14ac:dyDescent="0.35">
      <c r="A136" s="28" t="b">
        <v>1</v>
      </c>
      <c r="B136" s="2" t="s">
        <v>299</v>
      </c>
      <c r="C136" s="102">
        <v>39</v>
      </c>
      <c r="D136" s="2">
        <v>31.16</v>
      </c>
      <c r="E136" s="85">
        <v>4.2099999999999999E-2</v>
      </c>
      <c r="F136" s="2">
        <v>0</v>
      </c>
      <c r="G136" s="2"/>
      <c r="H136" s="2"/>
      <c r="I136" s="2">
        <f t="shared" si="30"/>
        <v>-8.3500000000000014</v>
      </c>
      <c r="J136" s="85">
        <f t="shared" si="27"/>
        <v>-10.743333333333329</v>
      </c>
      <c r="K136" s="85">
        <f t="shared" si="31"/>
        <v>-2.3933333333333273</v>
      </c>
      <c r="L136" s="2">
        <f t="shared" si="28"/>
        <v>5.2536982235135916</v>
      </c>
      <c r="M136" s="29"/>
      <c r="N136" s="2"/>
      <c r="O136" s="28" t="b">
        <v>1</v>
      </c>
      <c r="P136" s="2" t="s">
        <v>299</v>
      </c>
      <c r="Q136" s="102">
        <v>39</v>
      </c>
      <c r="R136" s="2">
        <v>22.81</v>
      </c>
      <c r="S136" s="85">
        <v>8.9800000000000001E-3</v>
      </c>
      <c r="T136" s="2">
        <v>0</v>
      </c>
      <c r="U136" s="2"/>
      <c r="V136" s="2"/>
      <c r="W136" s="2"/>
      <c r="X136" s="2"/>
      <c r="Y136" s="2"/>
      <c r="Z136" s="29"/>
      <c r="AA136" s="2"/>
    </row>
    <row r="137" spans="1:27" x14ac:dyDescent="0.35">
      <c r="A137" s="86" t="b">
        <v>1</v>
      </c>
      <c r="B137" s="87" t="s">
        <v>301</v>
      </c>
      <c r="C137" s="102">
        <v>39</v>
      </c>
      <c r="D137" s="87">
        <v>31.84</v>
      </c>
      <c r="E137" s="88">
        <v>2.76E-2</v>
      </c>
      <c r="F137" s="17">
        <v>0</v>
      </c>
      <c r="G137" s="17"/>
      <c r="H137" s="2"/>
      <c r="I137" s="2">
        <f t="shared" si="30"/>
        <v>-8.9600000000000009</v>
      </c>
      <c r="J137" s="85">
        <f t="shared" si="27"/>
        <v>-10.743333333333329</v>
      </c>
      <c r="K137" s="85">
        <f t="shared" si="31"/>
        <v>-1.7833333333333279</v>
      </c>
      <c r="L137" s="2">
        <f t="shared" si="28"/>
        <v>3.4422057489773068</v>
      </c>
      <c r="M137" s="29">
        <f t="shared" ref="M137" si="47">AVERAGE(L135:L137)</f>
        <v>3.8051295727055297</v>
      </c>
      <c r="N137" s="2"/>
      <c r="O137" s="28" t="b">
        <v>1</v>
      </c>
      <c r="P137" s="2" t="s">
        <v>301</v>
      </c>
      <c r="Q137" s="102">
        <v>39</v>
      </c>
      <c r="R137" s="2">
        <v>22.88</v>
      </c>
      <c r="S137" s="85">
        <v>8.5299999999999994E-3</v>
      </c>
      <c r="T137" s="2">
        <v>0</v>
      </c>
      <c r="U137" s="2"/>
      <c r="V137" s="2"/>
      <c r="W137" s="2"/>
      <c r="X137" s="2"/>
      <c r="Y137" s="2"/>
      <c r="Z137" s="29"/>
      <c r="AA137" s="2"/>
    </row>
    <row r="138" spans="1:27" x14ac:dyDescent="0.35">
      <c r="A138" s="28" t="b">
        <v>1</v>
      </c>
      <c r="B138" s="2" t="s">
        <v>303</v>
      </c>
      <c r="C138" s="102">
        <v>40</v>
      </c>
      <c r="D138" s="2">
        <v>34.61</v>
      </c>
      <c r="E138" s="85">
        <v>4.9899999999999996E-3</v>
      </c>
      <c r="F138" s="2">
        <v>0</v>
      </c>
      <c r="G138" s="3"/>
      <c r="H138" s="2"/>
      <c r="I138" s="2">
        <f t="shared" si="30"/>
        <v>-12.030000000000001</v>
      </c>
      <c r="J138" s="85">
        <f t="shared" si="27"/>
        <v>-10.743333333333329</v>
      </c>
      <c r="K138" s="85">
        <f t="shared" si="31"/>
        <v>1.2866666666666724</v>
      </c>
      <c r="L138" s="2">
        <f t="shared" si="28"/>
        <v>0.40989699919513417</v>
      </c>
      <c r="M138" s="29"/>
      <c r="N138" s="2"/>
      <c r="O138" s="28" t="b">
        <v>1</v>
      </c>
      <c r="P138" s="2" t="s">
        <v>303</v>
      </c>
      <c r="Q138" s="102">
        <v>40</v>
      </c>
      <c r="R138" s="2">
        <v>22.58</v>
      </c>
      <c r="S138" s="85">
        <v>1.06E-2</v>
      </c>
      <c r="T138" s="2">
        <v>0</v>
      </c>
      <c r="U138" s="2"/>
      <c r="V138" s="2"/>
      <c r="W138" s="2"/>
      <c r="X138" s="2"/>
      <c r="Y138" s="2"/>
      <c r="Z138" s="29"/>
      <c r="AA138" s="2"/>
    </row>
    <row r="139" spans="1:27" x14ac:dyDescent="0.35">
      <c r="A139" s="28" t="b">
        <v>1</v>
      </c>
      <c r="B139" s="2" t="s">
        <v>305</v>
      </c>
      <c r="C139" s="103">
        <v>40</v>
      </c>
      <c r="D139" s="2">
        <v>33.29</v>
      </c>
      <c r="E139" s="85">
        <v>1.1299999999999999E-2</v>
      </c>
      <c r="F139" s="2">
        <v>0</v>
      </c>
      <c r="G139" s="2"/>
      <c r="H139" s="2"/>
      <c r="I139" s="2">
        <f t="shared" si="30"/>
        <v>-10.579999999999998</v>
      </c>
      <c r="J139" s="85">
        <f t="shared" si="27"/>
        <v>-10.743333333333329</v>
      </c>
      <c r="K139" s="85">
        <f t="shared" si="31"/>
        <v>-0.16333333333333044</v>
      </c>
      <c r="L139" s="2">
        <f t="shared" si="28"/>
        <v>1.1198716040467569</v>
      </c>
      <c r="M139" s="29"/>
      <c r="N139" s="2"/>
      <c r="O139" s="28" t="b">
        <v>1</v>
      </c>
      <c r="P139" s="2" t="s">
        <v>305</v>
      </c>
      <c r="Q139" s="103">
        <v>40</v>
      </c>
      <c r="R139" s="2">
        <v>22.71</v>
      </c>
      <c r="S139" s="85">
        <v>9.6500000000000006E-3</v>
      </c>
      <c r="T139" s="2">
        <v>0</v>
      </c>
      <c r="U139" s="2"/>
      <c r="V139" s="2"/>
      <c r="W139" s="2"/>
      <c r="X139" s="2"/>
      <c r="Y139" s="2"/>
      <c r="Z139" s="29"/>
      <c r="AA139" s="2"/>
    </row>
    <row r="140" spans="1:27" x14ac:dyDescent="0.35">
      <c r="A140" s="28" t="b">
        <v>1</v>
      </c>
      <c r="B140" s="2" t="s">
        <v>307</v>
      </c>
      <c r="C140" s="102">
        <v>40</v>
      </c>
      <c r="D140" s="2">
        <v>33.85</v>
      </c>
      <c r="E140" s="85">
        <v>7.9699999999999997E-3</v>
      </c>
      <c r="F140" s="2">
        <v>0</v>
      </c>
      <c r="G140" s="2"/>
      <c r="H140" s="2"/>
      <c r="I140" s="2">
        <f t="shared" si="30"/>
        <v>-11.030000000000001</v>
      </c>
      <c r="J140" s="85">
        <f t="shared" si="27"/>
        <v>-10.743333333333329</v>
      </c>
      <c r="K140" s="85">
        <f t="shared" si="31"/>
        <v>0.2866666666666724</v>
      </c>
      <c r="L140" s="2">
        <f t="shared" si="28"/>
        <v>0.81979399839026834</v>
      </c>
      <c r="M140" s="29">
        <f t="shared" ref="M140" si="48">AVERAGE(L138:L140)</f>
        <v>0.78318753387738649</v>
      </c>
      <c r="N140" s="2"/>
      <c r="O140" s="28" t="b">
        <v>1</v>
      </c>
      <c r="P140" s="2" t="s">
        <v>307</v>
      </c>
      <c r="Q140" s="102">
        <v>40</v>
      </c>
      <c r="R140" s="2">
        <v>22.82</v>
      </c>
      <c r="S140" s="85">
        <v>8.9099999999999995E-3</v>
      </c>
      <c r="T140" s="2">
        <v>0</v>
      </c>
      <c r="U140" s="2"/>
      <c r="V140" s="2"/>
      <c r="W140" s="2"/>
      <c r="X140" s="2"/>
      <c r="Y140" s="2"/>
      <c r="Z140" s="29"/>
      <c r="AA140" s="2"/>
    </row>
    <row r="141" spans="1:27" x14ac:dyDescent="0.35">
      <c r="A141" s="28" t="b">
        <v>1</v>
      </c>
      <c r="B141" s="2" t="s">
        <v>309</v>
      </c>
      <c r="C141" s="102">
        <v>41</v>
      </c>
      <c r="D141" s="2">
        <v>33.299999999999997</v>
      </c>
      <c r="E141" s="85">
        <v>1.12E-2</v>
      </c>
      <c r="F141" s="2">
        <v>0</v>
      </c>
      <c r="G141" s="2"/>
      <c r="H141" s="17"/>
      <c r="I141" s="2">
        <f t="shared" si="30"/>
        <v>-11.309999999999999</v>
      </c>
      <c r="J141" s="85">
        <f t="shared" si="27"/>
        <v>-10.743333333333329</v>
      </c>
      <c r="K141" s="85">
        <f t="shared" si="31"/>
        <v>0.56666666666666998</v>
      </c>
      <c r="L141" s="2">
        <f t="shared" si="28"/>
        <v>0.67517497308409347</v>
      </c>
      <c r="M141" s="29"/>
      <c r="N141" s="2"/>
      <c r="O141" s="86" t="b">
        <v>1</v>
      </c>
      <c r="P141" s="87" t="s">
        <v>309</v>
      </c>
      <c r="Q141" s="102">
        <v>41</v>
      </c>
      <c r="R141" s="87">
        <v>21.99</v>
      </c>
      <c r="S141" s="88">
        <v>1.61E-2</v>
      </c>
      <c r="T141" s="87">
        <v>0</v>
      </c>
      <c r="U141" s="87"/>
      <c r="V141" s="2"/>
      <c r="W141" s="2"/>
      <c r="X141" s="2"/>
      <c r="Y141" s="2"/>
      <c r="Z141" s="29"/>
      <c r="AA141" s="2"/>
    </row>
    <row r="142" spans="1:27" x14ac:dyDescent="0.35">
      <c r="A142" s="28" t="b">
        <v>1</v>
      </c>
      <c r="B142" s="2" t="s">
        <v>310</v>
      </c>
      <c r="C142" s="102">
        <v>41</v>
      </c>
      <c r="D142" s="2">
        <v>33.869999999999997</v>
      </c>
      <c r="E142" s="85">
        <v>7.8799999999999999E-3</v>
      </c>
      <c r="F142" s="2">
        <v>0</v>
      </c>
      <c r="G142" s="2"/>
      <c r="H142" s="3"/>
      <c r="I142" s="2">
        <f t="shared" si="30"/>
        <v>-11.779999999999998</v>
      </c>
      <c r="J142" s="85">
        <f t="shared" si="27"/>
        <v>-10.743333333333329</v>
      </c>
      <c r="K142" s="85">
        <f t="shared" si="31"/>
        <v>1.0366666666666688</v>
      </c>
      <c r="L142" s="2">
        <f t="shared" si="28"/>
        <v>0.48745242786111942</v>
      </c>
      <c r="M142" s="29"/>
      <c r="N142" s="2"/>
      <c r="O142" s="28" t="b">
        <v>1</v>
      </c>
      <c r="P142" s="2" t="s">
        <v>310</v>
      </c>
      <c r="Q142" s="102">
        <v>41</v>
      </c>
      <c r="R142" s="2">
        <v>22.09</v>
      </c>
      <c r="S142" s="85">
        <v>1.4999999999999999E-2</v>
      </c>
      <c r="T142" s="2">
        <v>0</v>
      </c>
      <c r="U142" s="2"/>
      <c r="V142" s="2"/>
      <c r="W142" s="2"/>
      <c r="X142" s="2"/>
      <c r="Y142" s="2"/>
      <c r="Z142" s="29"/>
      <c r="AA142" s="2"/>
    </row>
    <row r="143" spans="1:27" x14ac:dyDescent="0.35">
      <c r="A143" s="28" t="b">
        <v>1</v>
      </c>
      <c r="B143" s="2" t="s">
        <v>311</v>
      </c>
      <c r="C143" s="102">
        <v>41</v>
      </c>
      <c r="D143" s="2">
        <v>32.799999999999997</v>
      </c>
      <c r="E143" s="85">
        <v>1.52E-2</v>
      </c>
      <c r="F143" s="2">
        <v>0</v>
      </c>
      <c r="G143" s="2"/>
      <c r="H143" s="2"/>
      <c r="I143" s="2">
        <f t="shared" si="30"/>
        <v>-10.649999999999999</v>
      </c>
      <c r="J143" s="85">
        <f t="shared" si="27"/>
        <v>-10.743333333333329</v>
      </c>
      <c r="K143" s="85">
        <f t="shared" si="31"/>
        <v>-9.333333333333016E-2</v>
      </c>
      <c r="L143" s="2">
        <f t="shared" si="28"/>
        <v>1.0668322429453552</v>
      </c>
      <c r="M143" s="29">
        <f t="shared" ref="M143" si="49">AVERAGE(L141:L143)</f>
        <v>0.74315321463018924</v>
      </c>
      <c r="N143" s="2"/>
      <c r="O143" s="28" t="b">
        <v>1</v>
      </c>
      <c r="P143" s="2" t="s">
        <v>311</v>
      </c>
      <c r="Q143" s="102">
        <v>41</v>
      </c>
      <c r="R143" s="2">
        <v>22.15</v>
      </c>
      <c r="S143" s="85">
        <v>1.44E-2</v>
      </c>
      <c r="T143" s="2">
        <v>0</v>
      </c>
      <c r="U143" s="2"/>
      <c r="V143" s="2"/>
      <c r="W143" s="2"/>
      <c r="X143" s="2"/>
      <c r="Y143" s="2"/>
      <c r="Z143" s="29"/>
      <c r="AA143" s="2"/>
    </row>
    <row r="144" spans="1:27" x14ac:dyDescent="0.35">
      <c r="A144" s="28" t="b">
        <v>1</v>
      </c>
      <c r="B144" s="2" t="s">
        <v>312</v>
      </c>
      <c r="C144" s="102">
        <v>42</v>
      </c>
      <c r="D144" s="2">
        <v>32.659999999999997</v>
      </c>
      <c r="E144" s="85">
        <v>1.66E-2</v>
      </c>
      <c r="F144" s="2">
        <v>0</v>
      </c>
      <c r="G144" s="2"/>
      <c r="H144" s="2"/>
      <c r="I144" s="2">
        <f t="shared" si="30"/>
        <v>-10.839999999999996</v>
      </c>
      <c r="J144" s="85">
        <f t="shared" si="27"/>
        <v>-10.743333333333329</v>
      </c>
      <c r="K144" s="85">
        <f t="shared" si="31"/>
        <v>9.6666666666667567E-2</v>
      </c>
      <c r="L144" s="2">
        <f t="shared" si="28"/>
        <v>0.93519124785031815</v>
      </c>
      <c r="M144" s="29"/>
      <c r="N144" s="2"/>
      <c r="O144" s="28" t="b">
        <v>1</v>
      </c>
      <c r="P144" s="2" t="s">
        <v>312</v>
      </c>
      <c r="Q144" s="102">
        <v>42</v>
      </c>
      <c r="R144" s="2">
        <v>21.82</v>
      </c>
      <c r="S144" s="85">
        <v>1.8200000000000001E-2</v>
      </c>
      <c r="T144" s="2">
        <v>0</v>
      </c>
      <c r="U144" s="2"/>
      <c r="V144" s="87"/>
      <c r="W144" s="17"/>
      <c r="X144" s="17"/>
      <c r="Y144" s="2"/>
      <c r="Z144" s="29"/>
      <c r="AA144" s="2"/>
    </row>
    <row r="145" spans="1:27" x14ac:dyDescent="0.35">
      <c r="A145" s="28" t="b">
        <v>1</v>
      </c>
      <c r="B145" s="2" t="s">
        <v>313</v>
      </c>
      <c r="C145" s="102">
        <v>42</v>
      </c>
      <c r="D145" s="2">
        <v>31.76</v>
      </c>
      <c r="E145" s="85">
        <v>2.9000000000000001E-2</v>
      </c>
      <c r="F145" s="2">
        <v>0</v>
      </c>
      <c r="G145" s="2"/>
      <c r="H145" s="2"/>
      <c r="I145" s="2">
        <f t="shared" si="30"/>
        <v>-9.7900000000000027</v>
      </c>
      <c r="J145" s="85">
        <f t="shared" si="27"/>
        <v>-10.743333333333329</v>
      </c>
      <c r="K145" s="85">
        <f t="shared" si="31"/>
        <v>-0.95333333333332604</v>
      </c>
      <c r="L145" s="2">
        <f t="shared" si="28"/>
        <v>1.9363413919657562</v>
      </c>
      <c r="M145" s="29"/>
      <c r="N145" s="17"/>
      <c r="O145" s="28" t="b">
        <v>1</v>
      </c>
      <c r="P145" s="2" t="s">
        <v>313</v>
      </c>
      <c r="Q145" s="103">
        <v>42</v>
      </c>
      <c r="R145" s="2">
        <v>21.97</v>
      </c>
      <c r="S145" s="85">
        <v>1.6299999999999999E-2</v>
      </c>
      <c r="T145" s="2">
        <v>0</v>
      </c>
      <c r="U145" s="2"/>
      <c r="V145" s="2"/>
      <c r="W145" s="2"/>
      <c r="X145" s="2"/>
      <c r="Y145" s="17"/>
      <c r="Z145" s="89"/>
      <c r="AA145" s="2"/>
    </row>
    <row r="146" spans="1:27" x14ac:dyDescent="0.35">
      <c r="A146" s="30" t="b">
        <v>1</v>
      </c>
      <c r="B146" s="31" t="s">
        <v>314</v>
      </c>
      <c r="C146" s="102">
        <v>42</v>
      </c>
      <c r="D146" s="31">
        <v>32.630000000000003</v>
      </c>
      <c r="E146" s="90">
        <v>1.7000000000000001E-2</v>
      </c>
      <c r="F146" s="31">
        <v>0</v>
      </c>
      <c r="G146" s="104"/>
      <c r="H146" s="104"/>
      <c r="I146" s="2">
        <f>R146-D146</f>
        <v>-10.560000000000002</v>
      </c>
      <c r="J146" s="85">
        <f>$U$8-$G$8</f>
        <v>-10.743333333333329</v>
      </c>
      <c r="K146" s="85">
        <f>J146-I146</f>
        <v>-0.18333333333332646</v>
      </c>
      <c r="L146" s="2">
        <f t="shared" si="28"/>
        <v>1.135504429070872</v>
      </c>
      <c r="M146" s="29">
        <f t="shared" ref="M146" si="50">AVERAGE(L144:L146)</f>
        <v>1.3356790229623154</v>
      </c>
      <c r="N146" s="2"/>
      <c r="O146" s="30" t="b">
        <v>1</v>
      </c>
      <c r="P146" s="31" t="s">
        <v>314</v>
      </c>
      <c r="Q146" s="102">
        <v>42</v>
      </c>
      <c r="R146" s="31">
        <v>22.07</v>
      </c>
      <c r="S146" s="90">
        <v>1.5100000000000001E-2</v>
      </c>
      <c r="T146" s="31">
        <v>0</v>
      </c>
      <c r="U146" s="31"/>
      <c r="V146" s="31"/>
      <c r="W146" s="31"/>
      <c r="X146" s="31"/>
      <c r="Y146" s="31"/>
      <c r="Z146" s="32"/>
      <c r="AA146" s="2"/>
    </row>
    <row r="147" spans="1:27" x14ac:dyDescent="0.35">
      <c r="A147" s="28"/>
      <c r="B147" s="2"/>
      <c r="C147" s="2"/>
      <c r="D147" s="2"/>
      <c r="E147" s="85"/>
      <c r="F147" s="2"/>
      <c r="G147" s="17"/>
      <c r="H147" s="17"/>
      <c r="I147" s="17"/>
      <c r="J147" s="17"/>
      <c r="K147" s="17"/>
      <c r="L147" s="17"/>
      <c r="M147" s="89"/>
    </row>
    <row r="148" spans="1:27" x14ac:dyDescent="0.35">
      <c r="A148" s="28"/>
      <c r="B148" s="2"/>
      <c r="C148" s="2"/>
      <c r="D148" s="2"/>
      <c r="E148" s="85"/>
      <c r="F148" s="2"/>
      <c r="G148" s="17"/>
      <c r="H148" s="17"/>
      <c r="I148" s="17"/>
      <c r="J148" s="17"/>
      <c r="K148" s="17"/>
      <c r="L148" s="17"/>
      <c r="M148" s="89"/>
    </row>
    <row r="149" spans="1:27" x14ac:dyDescent="0.35">
      <c r="A149" s="33" t="s">
        <v>741</v>
      </c>
      <c r="B149" s="6" t="s">
        <v>276</v>
      </c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34"/>
      <c r="N149" s="17"/>
      <c r="O149" s="33" t="s">
        <v>277</v>
      </c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34"/>
    </row>
    <row r="150" spans="1:27" ht="58" x14ac:dyDescent="0.35">
      <c r="A150" s="81" t="s">
        <v>149</v>
      </c>
      <c r="B150" s="82" t="s">
        <v>150</v>
      </c>
      <c r="C150" s="82" t="s">
        <v>151</v>
      </c>
      <c r="D150" s="82" t="s">
        <v>152</v>
      </c>
      <c r="E150" s="82" t="s">
        <v>153</v>
      </c>
      <c r="F150" s="82" t="s">
        <v>25</v>
      </c>
      <c r="G150" s="82" t="s">
        <v>278</v>
      </c>
      <c r="H150" s="82"/>
      <c r="I150" s="82" t="s">
        <v>154</v>
      </c>
      <c r="J150" s="82" t="s">
        <v>155</v>
      </c>
      <c r="K150" s="82" t="s">
        <v>156</v>
      </c>
      <c r="L150" s="82" t="s">
        <v>157</v>
      </c>
      <c r="M150" s="83" t="s">
        <v>158</v>
      </c>
      <c r="N150" s="82"/>
      <c r="O150" s="81" t="s">
        <v>149</v>
      </c>
      <c r="P150" s="82" t="s">
        <v>150</v>
      </c>
      <c r="Q150" s="82" t="s">
        <v>151</v>
      </c>
      <c r="R150" s="82" t="s">
        <v>152</v>
      </c>
      <c r="S150" s="82" t="s">
        <v>153</v>
      </c>
      <c r="T150" s="82" t="s">
        <v>25</v>
      </c>
      <c r="U150" s="82" t="s">
        <v>278</v>
      </c>
      <c r="V150" s="82"/>
      <c r="W150" s="82"/>
      <c r="X150" s="82"/>
      <c r="Y150" s="82"/>
      <c r="Z150" s="83"/>
    </row>
    <row r="151" spans="1:27" x14ac:dyDescent="0.35">
      <c r="A151" s="28" t="b">
        <v>1</v>
      </c>
      <c r="B151" s="2" t="s">
        <v>546</v>
      </c>
      <c r="C151" s="2" t="s">
        <v>744</v>
      </c>
      <c r="D151" s="2">
        <v>29.63</v>
      </c>
      <c r="E151" s="85">
        <v>0.108</v>
      </c>
      <c r="F151" s="2">
        <v>0.1</v>
      </c>
      <c r="G151" s="2"/>
      <c r="H151" s="2"/>
      <c r="I151" s="2"/>
      <c r="J151" s="2"/>
      <c r="K151" s="2"/>
      <c r="L151" s="2"/>
      <c r="M151" s="29"/>
      <c r="N151" s="2"/>
      <c r="O151" s="28" t="b">
        <v>1</v>
      </c>
      <c r="P151" s="2" t="s">
        <v>159</v>
      </c>
      <c r="Q151" s="2" t="s">
        <v>160</v>
      </c>
      <c r="R151" s="2">
        <v>35.590000000000003</v>
      </c>
      <c r="S151" s="85">
        <v>0.10100000000000001</v>
      </c>
      <c r="T151" s="2">
        <v>0.1</v>
      </c>
      <c r="U151" s="2"/>
      <c r="V151" s="2"/>
      <c r="W151" s="2"/>
      <c r="X151" s="2"/>
      <c r="Y151" s="2"/>
      <c r="Z151" s="29"/>
    </row>
    <row r="152" spans="1:27" x14ac:dyDescent="0.35">
      <c r="A152" s="28" t="b">
        <v>1</v>
      </c>
      <c r="B152" s="2" t="s">
        <v>548</v>
      </c>
      <c r="C152" s="2" t="s">
        <v>745</v>
      </c>
      <c r="D152" s="2">
        <v>29.78</v>
      </c>
      <c r="E152" s="85">
        <v>9.8199999999999996E-2</v>
      </c>
      <c r="F152" s="2">
        <v>0.1</v>
      </c>
      <c r="G152" s="2"/>
      <c r="H152" s="2"/>
      <c r="I152" s="2"/>
      <c r="J152" s="2"/>
      <c r="K152" s="2"/>
      <c r="L152" s="2"/>
      <c r="M152" s="29"/>
      <c r="N152" s="2"/>
      <c r="O152" s="28" t="b">
        <v>1</v>
      </c>
      <c r="P152" s="2" t="s">
        <v>163</v>
      </c>
      <c r="Q152" s="2" t="s">
        <v>164</v>
      </c>
      <c r="R152" s="2">
        <v>36.06</v>
      </c>
      <c r="S152" s="85">
        <v>7.4300000000000005E-2</v>
      </c>
      <c r="T152" s="2">
        <v>0.1</v>
      </c>
      <c r="U152" s="2"/>
      <c r="V152" s="2"/>
      <c r="W152" s="2"/>
      <c r="X152" s="2"/>
      <c r="Y152" s="2"/>
      <c r="Z152" s="29"/>
    </row>
    <row r="153" spans="1:27" x14ac:dyDescent="0.35">
      <c r="A153" s="28" t="b">
        <v>1</v>
      </c>
      <c r="B153" s="2" t="s">
        <v>550</v>
      </c>
      <c r="C153" s="2" t="s">
        <v>746</v>
      </c>
      <c r="D153" s="2">
        <v>29.88</v>
      </c>
      <c r="E153" s="85">
        <v>9.2499999999999999E-2</v>
      </c>
      <c r="F153" s="2">
        <v>0.1</v>
      </c>
      <c r="G153" s="2"/>
      <c r="H153" s="2"/>
      <c r="I153" s="2"/>
      <c r="J153" s="2"/>
      <c r="K153" s="2"/>
      <c r="L153" s="2"/>
      <c r="M153" s="29"/>
      <c r="N153" s="2"/>
      <c r="O153" s="28" t="b">
        <v>1</v>
      </c>
      <c r="P153" s="2" t="s">
        <v>167</v>
      </c>
      <c r="Q153" s="2" t="s">
        <v>168</v>
      </c>
      <c r="R153" s="2">
        <v>35.479999999999997</v>
      </c>
      <c r="S153" s="85">
        <v>0.108</v>
      </c>
      <c r="T153" s="2">
        <v>0.1</v>
      </c>
      <c r="U153" s="2"/>
      <c r="V153" s="2"/>
      <c r="W153" s="2"/>
      <c r="X153" s="2"/>
      <c r="Y153" s="2"/>
      <c r="Z153" s="29"/>
    </row>
    <row r="154" spans="1:27" x14ac:dyDescent="0.35">
      <c r="A154" s="28" t="b">
        <v>1</v>
      </c>
      <c r="B154" s="2" t="s">
        <v>552</v>
      </c>
      <c r="C154" s="2" t="s">
        <v>747</v>
      </c>
      <c r="D154" s="2">
        <v>31.02</v>
      </c>
      <c r="E154" s="85">
        <v>4.58E-2</v>
      </c>
      <c r="F154" s="2">
        <v>0.04</v>
      </c>
      <c r="G154" s="2"/>
      <c r="H154" s="2"/>
      <c r="I154" s="2"/>
      <c r="J154" s="2"/>
      <c r="K154" s="2"/>
      <c r="L154" s="2"/>
      <c r="M154" s="29"/>
      <c r="N154" s="2"/>
      <c r="O154" s="28" t="b">
        <v>1</v>
      </c>
      <c r="P154" s="2" t="s">
        <v>171</v>
      </c>
      <c r="Q154" s="2" t="s">
        <v>172</v>
      </c>
      <c r="R154" s="2">
        <v>36.57</v>
      </c>
      <c r="S154" s="85">
        <v>5.2999999999999999E-2</v>
      </c>
      <c r="T154" s="2">
        <v>0.04</v>
      </c>
      <c r="U154" s="2"/>
      <c r="V154" s="2"/>
      <c r="W154" s="2"/>
      <c r="X154" s="2"/>
      <c r="Y154" s="2"/>
      <c r="Z154" s="29"/>
    </row>
    <row r="155" spans="1:27" x14ac:dyDescent="0.35">
      <c r="A155" s="28" t="b">
        <v>1</v>
      </c>
      <c r="B155" s="2" t="s">
        <v>554</v>
      </c>
      <c r="C155" s="2" t="s">
        <v>748</v>
      </c>
      <c r="D155" s="2">
        <v>31.19</v>
      </c>
      <c r="E155" s="85">
        <v>4.1099999999999998E-2</v>
      </c>
      <c r="F155" s="2">
        <v>0.04</v>
      </c>
      <c r="G155" s="2"/>
      <c r="H155" s="2"/>
      <c r="I155" s="2"/>
      <c r="J155" s="2"/>
      <c r="K155" s="2"/>
      <c r="L155" s="2"/>
      <c r="M155" s="29"/>
      <c r="N155" s="2"/>
      <c r="O155" s="28" t="b">
        <v>1</v>
      </c>
      <c r="P155" s="2" t="s">
        <v>175</v>
      </c>
      <c r="Q155" s="2" t="s">
        <v>176</v>
      </c>
      <c r="R155" s="2">
        <v>37.340000000000003</v>
      </c>
      <c r="S155" s="85">
        <v>3.2000000000000001E-2</v>
      </c>
      <c r="T155" s="2">
        <v>0.04</v>
      </c>
      <c r="U155" s="2"/>
      <c r="V155" s="2"/>
      <c r="W155" s="2"/>
      <c r="X155" s="2"/>
      <c r="Y155" s="2"/>
      <c r="Z155" s="29"/>
    </row>
    <row r="156" spans="1:27" x14ac:dyDescent="0.35">
      <c r="A156" s="28" t="b">
        <v>1</v>
      </c>
      <c r="B156" s="2" t="s">
        <v>556</v>
      </c>
      <c r="C156" s="2" t="s">
        <v>749</v>
      </c>
      <c r="D156" s="2">
        <v>31.84</v>
      </c>
      <c r="E156" s="85">
        <v>2.76E-2</v>
      </c>
      <c r="F156" s="2">
        <v>0.04</v>
      </c>
      <c r="G156" s="85">
        <f>AVERAGE(D154:D156)</f>
        <v>31.349999999999998</v>
      </c>
      <c r="H156" s="2"/>
      <c r="I156" s="85">
        <f>U156-G156</f>
        <v>5.6266666666666687</v>
      </c>
      <c r="J156" s="85">
        <f>U156-G156</f>
        <v>5.6266666666666687</v>
      </c>
      <c r="K156" s="2">
        <f>J156-I156</f>
        <v>0</v>
      </c>
      <c r="L156" s="2">
        <f>2^(-K156)</f>
        <v>1</v>
      </c>
      <c r="M156" s="29"/>
      <c r="N156" s="2"/>
      <c r="O156" s="28" t="b">
        <v>1</v>
      </c>
      <c r="P156" s="2" t="s">
        <v>179</v>
      </c>
      <c r="Q156" s="2" t="s">
        <v>180</v>
      </c>
      <c r="R156" s="2">
        <v>37.020000000000003</v>
      </c>
      <c r="S156" s="85">
        <v>3.95E-2</v>
      </c>
      <c r="T156" s="2">
        <v>0.04</v>
      </c>
      <c r="U156" s="2">
        <f>AVERAGE(R154:R156)</f>
        <v>36.976666666666667</v>
      </c>
      <c r="V156" s="2"/>
      <c r="W156" s="2"/>
      <c r="X156" s="2"/>
      <c r="Y156" s="2"/>
      <c r="Z156" s="29"/>
    </row>
    <row r="157" spans="1:27" x14ac:dyDescent="0.35">
      <c r="A157" s="28" t="b">
        <v>1</v>
      </c>
      <c r="B157" s="2" t="s">
        <v>558</v>
      </c>
      <c r="C157" s="2" t="s">
        <v>750</v>
      </c>
      <c r="D157" s="2">
        <v>34.14</v>
      </c>
      <c r="E157" s="85">
        <v>6.6699999999999997E-3</v>
      </c>
      <c r="F157" s="2">
        <v>8.0000000000000002E-3</v>
      </c>
      <c r="G157" s="2"/>
      <c r="H157" s="2"/>
      <c r="I157" s="2"/>
      <c r="J157" s="2"/>
      <c r="K157" s="2"/>
      <c r="L157" s="2"/>
      <c r="M157" s="29"/>
      <c r="N157" s="2"/>
      <c r="O157" s="28" t="b">
        <v>1</v>
      </c>
      <c r="P157" s="2" t="s">
        <v>183</v>
      </c>
      <c r="Q157" s="2" t="s">
        <v>184</v>
      </c>
      <c r="R157" s="2">
        <v>40</v>
      </c>
      <c r="S157" s="85">
        <v>5.6100000000000004E-3</v>
      </c>
      <c r="T157" s="2">
        <v>8.0000000000000002E-3</v>
      </c>
      <c r="U157" s="2" t="s">
        <v>222</v>
      </c>
      <c r="V157" s="2"/>
      <c r="W157" s="2"/>
      <c r="X157" s="2"/>
      <c r="Y157" s="2"/>
      <c r="Z157" s="29"/>
    </row>
    <row r="158" spans="1:27" x14ac:dyDescent="0.35">
      <c r="A158" s="28" t="b">
        <v>1</v>
      </c>
      <c r="B158" s="2" t="s">
        <v>560</v>
      </c>
      <c r="C158" s="2" t="s">
        <v>751</v>
      </c>
      <c r="D158" s="2">
        <v>32.46</v>
      </c>
      <c r="E158" s="85">
        <v>1.8800000000000001E-2</v>
      </c>
      <c r="F158" s="2">
        <v>8.0000000000000002E-3</v>
      </c>
      <c r="G158" s="2"/>
      <c r="H158" s="2"/>
      <c r="I158" s="2"/>
      <c r="J158" s="2"/>
      <c r="K158" s="2"/>
      <c r="L158" s="2"/>
      <c r="M158" s="29"/>
      <c r="N158" s="2"/>
      <c r="O158" s="28" t="b">
        <v>1</v>
      </c>
      <c r="P158" s="2" t="s">
        <v>187</v>
      </c>
      <c r="Q158" s="2" t="s">
        <v>188</v>
      </c>
      <c r="R158" s="2">
        <v>38.9</v>
      </c>
      <c r="S158" s="85">
        <v>1.15E-2</v>
      </c>
      <c r="T158" s="2">
        <v>8.0000000000000002E-3</v>
      </c>
      <c r="U158" s="2"/>
      <c r="V158" s="2"/>
      <c r="W158" s="2"/>
      <c r="X158" s="2"/>
      <c r="Y158" s="2"/>
      <c r="Z158" s="29"/>
    </row>
    <row r="159" spans="1:27" x14ac:dyDescent="0.35">
      <c r="A159" s="28" t="b">
        <v>1</v>
      </c>
      <c r="B159" s="2" t="s">
        <v>562</v>
      </c>
      <c r="C159" s="2" t="s">
        <v>752</v>
      </c>
      <c r="D159" s="2">
        <v>33.86</v>
      </c>
      <c r="E159" s="85">
        <v>7.92E-3</v>
      </c>
      <c r="F159" s="2">
        <v>8.0000000000000002E-3</v>
      </c>
      <c r="G159" s="2"/>
      <c r="H159" s="2"/>
      <c r="I159" s="2"/>
      <c r="J159" s="2"/>
      <c r="K159" s="2"/>
      <c r="L159" s="2"/>
      <c r="M159" s="29"/>
      <c r="N159" s="2"/>
      <c r="O159" s="28" t="b">
        <v>0</v>
      </c>
      <c r="P159" s="2" t="s">
        <v>191</v>
      </c>
      <c r="Q159" s="2" t="s">
        <v>192</v>
      </c>
      <c r="R159" s="2"/>
      <c r="S159" s="85"/>
      <c r="T159" s="2">
        <v>8.0000000000000002E-3</v>
      </c>
      <c r="U159" s="2"/>
      <c r="V159" s="2"/>
      <c r="W159" s="2"/>
      <c r="X159" s="2"/>
      <c r="Y159" s="2"/>
      <c r="Z159" s="29"/>
    </row>
    <row r="160" spans="1:27" x14ac:dyDescent="0.35">
      <c r="A160" s="28" t="b">
        <v>1</v>
      </c>
      <c r="B160" s="2" t="s">
        <v>564</v>
      </c>
      <c r="C160" s="2" t="s">
        <v>753</v>
      </c>
      <c r="D160" s="2">
        <v>40</v>
      </c>
      <c r="E160" s="85">
        <v>1.7899999999999999E-4</v>
      </c>
      <c r="F160" s="2">
        <v>1.5E-3</v>
      </c>
      <c r="G160" s="2" t="s">
        <v>222</v>
      </c>
      <c r="H160" s="2"/>
      <c r="I160" s="2"/>
      <c r="J160" s="2"/>
      <c r="K160" s="2"/>
      <c r="L160" s="2"/>
      <c r="M160" s="29"/>
      <c r="N160" s="2"/>
      <c r="O160" s="28" t="b">
        <v>0</v>
      </c>
      <c r="P160" s="2" t="s">
        <v>195</v>
      </c>
      <c r="Q160" s="2" t="s">
        <v>196</v>
      </c>
      <c r="R160" s="2"/>
      <c r="S160" s="85"/>
      <c r="T160" s="2">
        <v>1.6000000000000001E-3</v>
      </c>
      <c r="U160" s="2"/>
      <c r="V160" s="2"/>
      <c r="W160" s="2"/>
      <c r="X160" s="2"/>
      <c r="Y160" s="2"/>
      <c r="Z160" s="29"/>
    </row>
    <row r="161" spans="1:26" x14ac:dyDescent="0.35">
      <c r="A161" s="28" t="b">
        <v>1</v>
      </c>
      <c r="B161" s="2" t="s">
        <v>566</v>
      </c>
      <c r="C161" s="2" t="s">
        <v>754</v>
      </c>
      <c r="D161" s="2">
        <v>34.06</v>
      </c>
      <c r="E161" s="85">
        <v>7.0099999999999997E-3</v>
      </c>
      <c r="F161" s="2">
        <v>1.5E-3</v>
      </c>
      <c r="G161" s="2"/>
      <c r="H161" s="2"/>
      <c r="I161" s="2"/>
      <c r="J161" s="2"/>
      <c r="K161" s="2"/>
      <c r="L161" s="2"/>
      <c r="M161" s="29"/>
      <c r="N161" s="2"/>
      <c r="O161" s="28" t="b">
        <v>0</v>
      </c>
      <c r="P161" s="2" t="s">
        <v>199</v>
      </c>
      <c r="Q161" s="2" t="s">
        <v>200</v>
      </c>
      <c r="R161" s="2"/>
      <c r="S161" s="85"/>
      <c r="T161" s="2">
        <v>1.6000000000000001E-3</v>
      </c>
      <c r="U161" s="2"/>
      <c r="V161" s="2"/>
      <c r="W161" s="2"/>
      <c r="X161" s="2"/>
      <c r="Y161" s="2"/>
      <c r="Z161" s="29"/>
    </row>
    <row r="162" spans="1:26" x14ac:dyDescent="0.35">
      <c r="A162" s="28" t="b">
        <v>1</v>
      </c>
      <c r="B162" s="2" t="s">
        <v>568</v>
      </c>
      <c r="C162" s="2" t="s">
        <v>755</v>
      </c>
      <c r="D162" s="2">
        <v>35.15</v>
      </c>
      <c r="E162" s="85">
        <v>3.5799999999999998E-3</v>
      </c>
      <c r="F162" s="2">
        <v>1.5E-3</v>
      </c>
      <c r="G162" s="2"/>
      <c r="H162" s="2"/>
      <c r="I162" s="2"/>
      <c r="J162" s="2"/>
      <c r="K162" s="2"/>
      <c r="L162" s="2"/>
      <c r="M162" s="29"/>
      <c r="N162" s="2"/>
      <c r="O162" s="28" t="b">
        <v>0</v>
      </c>
      <c r="P162" s="2" t="s">
        <v>203</v>
      </c>
      <c r="Q162" s="2" t="s">
        <v>204</v>
      </c>
      <c r="R162" s="2"/>
      <c r="S162" s="85"/>
      <c r="T162" s="2">
        <v>1.6000000000000001E-3</v>
      </c>
      <c r="U162" s="2"/>
      <c r="V162" s="2"/>
      <c r="W162" s="2"/>
      <c r="X162" s="2"/>
      <c r="Y162" s="2"/>
      <c r="Z162" s="29"/>
    </row>
    <row r="163" spans="1:26" x14ac:dyDescent="0.35">
      <c r="A163" s="28" t="b">
        <v>1</v>
      </c>
      <c r="B163" s="2" t="s">
        <v>570</v>
      </c>
      <c r="C163" s="2" t="s">
        <v>756</v>
      </c>
      <c r="D163" s="2">
        <v>35.520000000000003</v>
      </c>
      <c r="E163" s="85">
        <v>2.8500000000000001E-3</v>
      </c>
      <c r="F163" s="2">
        <v>1E-3</v>
      </c>
      <c r="G163" s="2"/>
      <c r="H163" s="2"/>
      <c r="I163" s="2"/>
      <c r="J163" s="2"/>
      <c r="K163" s="2"/>
      <c r="L163" s="2"/>
      <c r="M163" s="29"/>
      <c r="N163" s="2"/>
      <c r="O163" s="28" t="b">
        <v>0</v>
      </c>
      <c r="P163" s="2" t="s">
        <v>207</v>
      </c>
      <c r="Q163" s="2" t="s">
        <v>208</v>
      </c>
      <c r="R163" s="2"/>
      <c r="S163" s="85"/>
      <c r="T163" s="2">
        <v>1E-3</v>
      </c>
      <c r="U163" s="2"/>
      <c r="V163" s="2"/>
      <c r="W163" s="2"/>
      <c r="X163" s="2"/>
      <c r="Y163" s="2"/>
      <c r="Z163" s="29"/>
    </row>
    <row r="164" spans="1:26" x14ac:dyDescent="0.35">
      <c r="A164" s="28" t="b">
        <v>1</v>
      </c>
      <c r="B164" s="2" t="s">
        <v>572</v>
      </c>
      <c r="C164" s="2" t="s">
        <v>757</v>
      </c>
      <c r="D164" s="2">
        <v>35.47</v>
      </c>
      <c r="E164" s="85">
        <v>2.9399999999999999E-3</v>
      </c>
      <c r="F164" s="2">
        <v>1E-3</v>
      </c>
      <c r="G164" s="2"/>
      <c r="H164" s="2"/>
      <c r="I164" s="2"/>
      <c r="J164" s="2"/>
      <c r="K164" s="2"/>
      <c r="L164" s="2"/>
      <c r="M164" s="29"/>
      <c r="N164" s="2"/>
      <c r="O164" s="28" t="b">
        <v>0</v>
      </c>
      <c r="P164" s="2" t="s">
        <v>211</v>
      </c>
      <c r="Q164" s="2" t="s">
        <v>212</v>
      </c>
      <c r="R164" s="2"/>
      <c r="S164" s="85"/>
      <c r="T164" s="2">
        <v>1E-3</v>
      </c>
      <c r="U164" s="2"/>
      <c r="V164" s="2"/>
      <c r="W164" s="2"/>
      <c r="X164" s="2"/>
      <c r="Y164" s="2"/>
      <c r="Z164" s="29"/>
    </row>
    <row r="165" spans="1:26" x14ac:dyDescent="0.35">
      <c r="A165" s="28" t="b">
        <v>1</v>
      </c>
      <c r="B165" s="2" t="s">
        <v>574</v>
      </c>
      <c r="C165" s="2" t="s">
        <v>758</v>
      </c>
      <c r="D165" s="2">
        <v>35.020000000000003</v>
      </c>
      <c r="E165" s="85">
        <v>3.8800000000000002E-3</v>
      </c>
      <c r="F165" s="2">
        <v>1E-3</v>
      </c>
      <c r="G165" s="2"/>
      <c r="H165" s="2"/>
      <c r="I165" s="2"/>
      <c r="J165" s="2"/>
      <c r="K165" s="2"/>
      <c r="L165" s="2"/>
      <c r="M165" s="29"/>
      <c r="N165" s="2"/>
      <c r="O165" s="28" t="b">
        <v>0</v>
      </c>
      <c r="P165" s="2" t="s">
        <v>215</v>
      </c>
      <c r="Q165" s="2" t="s">
        <v>216</v>
      </c>
      <c r="R165" s="2"/>
      <c r="S165" s="85"/>
      <c r="T165" s="2">
        <v>1E-3</v>
      </c>
      <c r="U165" s="2"/>
      <c r="V165" s="2"/>
      <c r="W165" s="2"/>
      <c r="X165" s="2"/>
      <c r="Y165" s="2"/>
      <c r="Z165" s="29"/>
    </row>
    <row r="166" spans="1:26" x14ac:dyDescent="0.35">
      <c r="A166" s="28" t="b">
        <v>1</v>
      </c>
      <c r="B166" s="2" t="s">
        <v>576</v>
      </c>
      <c r="C166" s="2" t="s">
        <v>27</v>
      </c>
      <c r="D166" s="2">
        <v>40</v>
      </c>
      <c r="E166" s="85">
        <v>1.7899999999999999E-4</v>
      </c>
      <c r="F166" s="2">
        <v>0</v>
      </c>
      <c r="G166" s="2" t="s">
        <v>227</v>
      </c>
      <c r="H166" s="2"/>
      <c r="I166" s="2"/>
      <c r="J166" s="2"/>
      <c r="K166" s="2"/>
      <c r="L166" s="2"/>
      <c r="M166" s="29"/>
      <c r="N166" s="2"/>
      <c r="O166" s="28" t="b">
        <v>1</v>
      </c>
      <c r="P166" s="2" t="s">
        <v>219</v>
      </c>
      <c r="Q166" s="2" t="s">
        <v>405</v>
      </c>
      <c r="R166" s="2"/>
      <c r="S166" s="85"/>
      <c r="T166" s="2">
        <v>0</v>
      </c>
      <c r="U166" s="2"/>
      <c r="V166" s="2"/>
      <c r="W166" s="2"/>
      <c r="X166" s="2"/>
      <c r="Y166" s="2"/>
      <c r="Z166" s="29"/>
    </row>
    <row r="167" spans="1:26" x14ac:dyDescent="0.35">
      <c r="A167" s="28" t="b">
        <v>1</v>
      </c>
      <c r="B167" s="2" t="s">
        <v>578</v>
      </c>
      <c r="C167" s="2" t="s">
        <v>27</v>
      </c>
      <c r="D167" s="2">
        <v>40</v>
      </c>
      <c r="E167" s="85">
        <v>1.7899999999999999E-4</v>
      </c>
      <c r="F167" s="2">
        <v>0</v>
      </c>
      <c r="G167" s="2" t="s">
        <v>227</v>
      </c>
      <c r="H167" s="2"/>
      <c r="I167" s="2"/>
      <c r="J167" s="2"/>
      <c r="K167" s="2"/>
      <c r="L167" s="2"/>
      <c r="M167" s="29"/>
      <c r="N167" s="2"/>
      <c r="O167" s="28" t="b">
        <v>1</v>
      </c>
      <c r="P167" s="2" t="s">
        <v>221</v>
      </c>
      <c r="Q167" s="2" t="s">
        <v>406</v>
      </c>
      <c r="R167" s="2"/>
      <c r="S167" s="85"/>
      <c r="T167" s="2">
        <v>0</v>
      </c>
      <c r="U167" s="2"/>
      <c r="V167" s="2"/>
      <c r="W167" s="2"/>
      <c r="X167" s="2"/>
      <c r="Y167" s="2"/>
      <c r="Z167" s="29"/>
    </row>
    <row r="168" spans="1:26" x14ac:dyDescent="0.35">
      <c r="A168" s="28" t="b">
        <v>1</v>
      </c>
      <c r="B168" s="2" t="s">
        <v>580</v>
      </c>
      <c r="C168" s="2" t="s">
        <v>27</v>
      </c>
      <c r="D168" s="2">
        <v>36.049999999999997</v>
      </c>
      <c r="E168" s="85">
        <v>2.0500000000000002E-3</v>
      </c>
      <c r="F168" s="2">
        <v>0</v>
      </c>
      <c r="G168" s="2"/>
      <c r="H168" s="2"/>
      <c r="I168" s="2"/>
      <c r="J168" s="2"/>
      <c r="K168" s="2"/>
      <c r="L168" s="2"/>
      <c r="M168" s="29"/>
      <c r="N168" s="2"/>
      <c r="O168" s="28" t="b">
        <v>1</v>
      </c>
      <c r="P168" s="2" t="s">
        <v>224</v>
      </c>
      <c r="Q168" s="2" t="s">
        <v>407</v>
      </c>
      <c r="R168" s="2"/>
      <c r="S168" s="85"/>
      <c r="T168" s="2">
        <v>0</v>
      </c>
      <c r="U168" s="2"/>
      <c r="V168" s="2"/>
      <c r="W168" s="2"/>
      <c r="X168" s="2"/>
      <c r="Y168" s="2"/>
      <c r="Z168" s="29"/>
    </row>
    <row r="169" spans="1:26" x14ac:dyDescent="0.35">
      <c r="A169" s="28" t="b">
        <v>1</v>
      </c>
      <c r="B169" s="2" t="s">
        <v>582</v>
      </c>
      <c r="C169" s="102">
        <v>1</v>
      </c>
      <c r="D169" s="2">
        <v>33.06</v>
      </c>
      <c r="E169" s="85">
        <v>1.2999999999999999E-2</v>
      </c>
      <c r="F169" s="2">
        <v>0</v>
      </c>
      <c r="G169" s="2"/>
      <c r="H169" s="2"/>
      <c r="I169" s="2">
        <f>R169-D169</f>
        <v>5.0999999999999943</v>
      </c>
      <c r="J169" s="85">
        <f>$U$156-$G$156</f>
        <v>5.6266666666666687</v>
      </c>
      <c r="K169" s="85">
        <f>J169-I169</f>
        <v>0.52666666666667439</v>
      </c>
      <c r="L169" s="2">
        <f>2^(-K169)</f>
        <v>0.69415672523989191</v>
      </c>
      <c r="M169" s="29"/>
      <c r="N169" s="2"/>
      <c r="O169" s="28" t="b">
        <v>1</v>
      </c>
      <c r="P169" s="2" t="s">
        <v>226</v>
      </c>
      <c r="Q169" s="2" t="s">
        <v>426</v>
      </c>
      <c r="R169" s="2">
        <v>38.159999999999997</v>
      </c>
      <c r="S169" s="85">
        <v>1.8700000000000001E-2</v>
      </c>
      <c r="T169" s="2">
        <v>0</v>
      </c>
      <c r="U169" s="2"/>
      <c r="V169" s="2"/>
      <c r="W169" s="2"/>
      <c r="X169" s="2"/>
      <c r="Y169" s="2"/>
      <c r="Z169" s="29"/>
    </row>
    <row r="170" spans="1:26" x14ac:dyDescent="0.35">
      <c r="A170" s="28" t="b">
        <v>1</v>
      </c>
      <c r="B170" s="2" t="s">
        <v>584</v>
      </c>
      <c r="C170" s="102">
        <v>1</v>
      </c>
      <c r="D170" s="2">
        <v>34.729999999999997</v>
      </c>
      <c r="E170" s="85">
        <v>4.6299999999999996E-3</v>
      </c>
      <c r="F170" s="2">
        <v>0</v>
      </c>
      <c r="G170" s="2"/>
      <c r="H170" s="2"/>
      <c r="I170" s="2">
        <f t="shared" ref="I170:I172" si="51">R170-D170</f>
        <v>3.1900000000000048</v>
      </c>
      <c r="J170" s="85">
        <f t="shared" ref="J170:J233" si="52">$U$156-$G$156</f>
        <v>5.6266666666666687</v>
      </c>
      <c r="K170" s="85">
        <f t="shared" ref="K170:K172" si="53">J170-I170</f>
        <v>2.4366666666666639</v>
      </c>
      <c r="L170" s="2">
        <f t="shared" ref="L170:L233" si="54">2^(-K170)</f>
        <v>0.18470993007370401</v>
      </c>
      <c r="M170" s="29"/>
      <c r="N170" s="2"/>
      <c r="O170" s="28" t="b">
        <v>1</v>
      </c>
      <c r="P170" s="2" t="s">
        <v>229</v>
      </c>
      <c r="Q170" s="2" t="s">
        <v>427</v>
      </c>
      <c r="R170" s="2">
        <v>37.92</v>
      </c>
      <c r="S170" s="85">
        <v>2.1999999999999999E-2</v>
      </c>
      <c r="T170" s="2">
        <v>0</v>
      </c>
      <c r="U170" s="2"/>
      <c r="V170" s="2"/>
      <c r="W170" s="2"/>
      <c r="X170" s="2"/>
      <c r="Y170" s="2"/>
      <c r="Z170" s="29"/>
    </row>
    <row r="171" spans="1:26" x14ac:dyDescent="0.35">
      <c r="A171" s="28" t="b">
        <v>1</v>
      </c>
      <c r="B171" s="2" t="s">
        <v>586</v>
      </c>
      <c r="C171" s="102">
        <v>1</v>
      </c>
      <c r="D171" s="2">
        <v>33.89</v>
      </c>
      <c r="E171" s="85">
        <v>7.8100000000000001E-3</v>
      </c>
      <c r="F171" s="2">
        <v>0</v>
      </c>
      <c r="G171" s="2"/>
      <c r="H171" s="2"/>
      <c r="I171" s="2">
        <f t="shared" si="51"/>
        <v>3.9099999999999966</v>
      </c>
      <c r="J171" s="85">
        <f t="shared" si="52"/>
        <v>5.6266666666666687</v>
      </c>
      <c r="K171" s="85">
        <f t="shared" si="53"/>
        <v>1.7166666666666721</v>
      </c>
      <c r="L171" s="2">
        <f t="shared" si="54"/>
        <v>0.30425087841764659</v>
      </c>
      <c r="M171" s="29">
        <f>AVERAGE(L169:L171)</f>
        <v>0.3943725112437475</v>
      </c>
      <c r="N171" s="2"/>
      <c r="O171" s="28" t="b">
        <v>1</v>
      </c>
      <c r="P171" s="2" t="s">
        <v>231</v>
      </c>
      <c r="Q171" s="2" t="s">
        <v>428</v>
      </c>
      <c r="R171" s="2">
        <v>37.799999999999997</v>
      </c>
      <c r="S171" s="85">
        <v>2.3599999999999999E-2</v>
      </c>
      <c r="T171" s="2">
        <v>0</v>
      </c>
      <c r="U171" s="2"/>
      <c r="V171" s="2"/>
      <c r="W171" s="2"/>
      <c r="X171" s="2"/>
      <c r="Y171" s="2"/>
      <c r="Z171" s="29"/>
    </row>
    <row r="172" spans="1:26" x14ac:dyDescent="0.35">
      <c r="A172" s="28" t="b">
        <v>1</v>
      </c>
      <c r="B172" s="2" t="s">
        <v>588</v>
      </c>
      <c r="C172" s="102">
        <v>2</v>
      </c>
      <c r="D172" s="2">
        <v>33.47</v>
      </c>
      <c r="E172" s="85">
        <v>1.01E-2</v>
      </c>
      <c r="F172" s="2">
        <v>0</v>
      </c>
      <c r="G172" s="2"/>
      <c r="H172" s="2"/>
      <c r="I172" s="2">
        <f t="shared" si="51"/>
        <v>5.3800000000000026</v>
      </c>
      <c r="J172" s="85">
        <f t="shared" si="52"/>
        <v>5.6266666666666687</v>
      </c>
      <c r="K172" s="85">
        <f t="shared" si="53"/>
        <v>0.24666666666666615</v>
      </c>
      <c r="L172" s="2">
        <f t="shared" si="54"/>
        <v>0.84284154475469963</v>
      </c>
      <c r="M172" s="29"/>
      <c r="N172" s="2"/>
      <c r="O172" s="28" t="b">
        <v>1</v>
      </c>
      <c r="P172" s="2" t="s">
        <v>234</v>
      </c>
      <c r="Q172" s="2" t="s">
        <v>447</v>
      </c>
      <c r="R172" s="2">
        <v>38.85</v>
      </c>
      <c r="S172" s="85">
        <v>1.1900000000000001E-2</v>
      </c>
      <c r="T172" s="2">
        <v>0</v>
      </c>
      <c r="U172" s="2"/>
      <c r="V172" s="2"/>
      <c r="W172" s="2"/>
      <c r="X172" s="2"/>
      <c r="Y172" s="2"/>
      <c r="Z172" s="29"/>
    </row>
    <row r="173" spans="1:26" x14ac:dyDescent="0.35">
      <c r="A173" s="86" t="b">
        <v>1</v>
      </c>
      <c r="B173" s="87" t="s">
        <v>590</v>
      </c>
      <c r="C173" s="103">
        <v>2</v>
      </c>
      <c r="D173" s="87">
        <v>34.159999999999997</v>
      </c>
      <c r="E173" s="88">
        <v>6.5900000000000004E-3</v>
      </c>
      <c r="F173" s="17">
        <v>0</v>
      </c>
      <c r="G173" s="17"/>
      <c r="H173" s="2"/>
      <c r="I173" s="2">
        <f t="shared" ref="I173:I236" si="55">R173-D173</f>
        <v>4.3800000000000026</v>
      </c>
      <c r="J173" s="85">
        <f t="shared" si="52"/>
        <v>5.6266666666666687</v>
      </c>
      <c r="K173" s="85">
        <f t="shared" ref="K173:K236" si="56">J173-I173</f>
        <v>1.2466666666666661</v>
      </c>
      <c r="L173" s="2">
        <f t="shared" si="54"/>
        <v>0.42142077237734982</v>
      </c>
      <c r="M173" s="29"/>
      <c r="N173" s="2"/>
      <c r="O173" s="28" t="b">
        <v>1</v>
      </c>
      <c r="P173" s="2" t="s">
        <v>236</v>
      </c>
      <c r="Q173" s="2" t="s">
        <v>448</v>
      </c>
      <c r="R173" s="2">
        <v>38.54</v>
      </c>
      <c r="S173" s="85">
        <v>1.46E-2</v>
      </c>
      <c r="T173" s="2">
        <v>0</v>
      </c>
      <c r="U173" s="2"/>
      <c r="V173" s="2"/>
      <c r="W173" s="2"/>
      <c r="X173" s="2"/>
      <c r="Y173" s="2"/>
      <c r="Z173" s="29"/>
    </row>
    <row r="174" spans="1:26" x14ac:dyDescent="0.35">
      <c r="A174" s="28" t="b">
        <v>1</v>
      </c>
      <c r="B174" s="2" t="s">
        <v>592</v>
      </c>
      <c r="C174" s="102">
        <v>2</v>
      </c>
      <c r="D174" s="2">
        <v>34.049999999999997</v>
      </c>
      <c r="E174" s="85">
        <v>7.0499999999999998E-3</v>
      </c>
      <c r="F174" s="2">
        <v>0</v>
      </c>
      <c r="G174" s="3"/>
      <c r="H174" s="17"/>
      <c r="I174" s="2">
        <f t="shared" si="55"/>
        <v>3.5600000000000023</v>
      </c>
      <c r="J174" s="85">
        <f t="shared" si="52"/>
        <v>5.6266666666666687</v>
      </c>
      <c r="K174" s="85">
        <f t="shared" si="56"/>
        <v>2.0666666666666664</v>
      </c>
      <c r="L174" s="2">
        <f t="shared" si="54"/>
        <v>0.23871040097760418</v>
      </c>
      <c r="M174" s="29">
        <f t="shared" ref="M174" si="57">AVERAGE(L172:L174)</f>
        <v>0.50099090603655128</v>
      </c>
      <c r="N174" s="2"/>
      <c r="O174" s="86" t="b">
        <v>1</v>
      </c>
      <c r="P174" s="87" t="s">
        <v>238</v>
      </c>
      <c r="Q174" s="87" t="s">
        <v>449</v>
      </c>
      <c r="R174" s="87">
        <v>37.61</v>
      </c>
      <c r="S174" s="88">
        <v>2.69E-2</v>
      </c>
      <c r="T174" s="87">
        <v>0</v>
      </c>
      <c r="U174" s="87"/>
      <c r="V174" s="17"/>
      <c r="W174" s="17"/>
      <c r="X174" s="17"/>
      <c r="Y174" s="2"/>
      <c r="Z174" s="29"/>
    </row>
    <row r="175" spans="1:26" x14ac:dyDescent="0.35">
      <c r="A175" s="28" t="b">
        <v>1</v>
      </c>
      <c r="B175" s="2" t="s">
        <v>594</v>
      </c>
      <c r="C175" s="102">
        <v>3</v>
      </c>
      <c r="D175" s="2">
        <v>35.15</v>
      </c>
      <c r="E175" s="85">
        <v>3.5699999999999998E-3</v>
      </c>
      <c r="F175" s="2">
        <v>0</v>
      </c>
      <c r="G175" s="35"/>
      <c r="H175" s="3"/>
      <c r="I175" s="2">
        <f t="shared" si="55"/>
        <v>2.6300000000000026</v>
      </c>
      <c r="J175" s="85">
        <f t="shared" si="52"/>
        <v>5.6266666666666687</v>
      </c>
      <c r="K175" s="85">
        <f t="shared" si="56"/>
        <v>2.9966666666666661</v>
      </c>
      <c r="L175" s="2">
        <f t="shared" si="54"/>
        <v>0.12528914523027165</v>
      </c>
      <c r="M175" s="29"/>
      <c r="N175" s="2"/>
      <c r="O175" s="28" t="b">
        <v>1</v>
      </c>
      <c r="P175" s="2" t="s">
        <v>240</v>
      </c>
      <c r="Q175" s="2" t="s">
        <v>462</v>
      </c>
      <c r="R175" s="2">
        <v>37.78</v>
      </c>
      <c r="S175" s="85">
        <v>2.41E-2</v>
      </c>
      <c r="T175" s="2">
        <v>0</v>
      </c>
      <c r="U175" s="2"/>
      <c r="V175" s="2"/>
      <c r="W175" s="2"/>
      <c r="X175" s="2"/>
      <c r="Y175" s="17"/>
      <c r="Z175" s="89"/>
    </row>
    <row r="176" spans="1:26" x14ac:dyDescent="0.35">
      <c r="A176" s="28" t="b">
        <v>1</v>
      </c>
      <c r="B176" s="2" t="s">
        <v>596</v>
      </c>
      <c r="C176" s="102">
        <v>3</v>
      </c>
      <c r="D176" s="2">
        <v>37.06</v>
      </c>
      <c r="E176" s="85">
        <v>1.1000000000000001E-3</v>
      </c>
      <c r="F176" s="2">
        <v>0</v>
      </c>
      <c r="G176" s="35"/>
      <c r="H176" s="35"/>
      <c r="I176" s="2">
        <f t="shared" si="55"/>
        <v>2.5</v>
      </c>
      <c r="J176" s="85">
        <f t="shared" si="52"/>
        <v>5.6266666666666687</v>
      </c>
      <c r="K176" s="85">
        <f t="shared" si="56"/>
        <v>3.1266666666666687</v>
      </c>
      <c r="L176" s="2">
        <f t="shared" si="54"/>
        <v>0.11449316128378094</v>
      </c>
      <c r="M176" s="29"/>
      <c r="N176" s="2"/>
      <c r="O176" s="28" t="b">
        <v>1</v>
      </c>
      <c r="P176" s="2" t="s">
        <v>242</v>
      </c>
      <c r="Q176" s="2" t="s">
        <v>463</v>
      </c>
      <c r="R176" s="2">
        <v>39.56</v>
      </c>
      <c r="S176" s="85">
        <v>7.4799999999999997E-3</v>
      </c>
      <c r="T176" s="2">
        <v>0</v>
      </c>
      <c r="U176" s="2" t="s">
        <v>233</v>
      </c>
      <c r="V176" s="2"/>
      <c r="W176" s="2"/>
      <c r="X176" s="2"/>
      <c r="Y176" s="2"/>
      <c r="Z176" s="29"/>
    </row>
    <row r="177" spans="1:26" x14ac:dyDescent="0.35">
      <c r="A177" s="28" t="b">
        <v>1</v>
      </c>
      <c r="B177" s="2" t="s">
        <v>598</v>
      </c>
      <c r="C177" s="102">
        <v>3</v>
      </c>
      <c r="D177" s="2">
        <v>33.49</v>
      </c>
      <c r="E177" s="85">
        <v>9.9699999999999997E-3</v>
      </c>
      <c r="F177" s="2">
        <v>0</v>
      </c>
      <c r="G177" s="35"/>
      <c r="H177" s="35"/>
      <c r="I177" s="2">
        <f t="shared" si="55"/>
        <v>4.6499999999999986</v>
      </c>
      <c r="J177" s="85">
        <f t="shared" si="52"/>
        <v>5.6266666666666687</v>
      </c>
      <c r="K177" s="85">
        <f t="shared" si="56"/>
        <v>0.97666666666667012</v>
      </c>
      <c r="L177" s="2">
        <f t="shared" si="54"/>
        <v>0.50815246608409315</v>
      </c>
      <c r="M177" s="29">
        <f t="shared" ref="M177" si="58">AVERAGE(L175:L177)</f>
        <v>0.24931159086604859</v>
      </c>
      <c r="N177" s="2"/>
      <c r="O177" s="28" t="b">
        <v>1</v>
      </c>
      <c r="P177" s="2" t="s">
        <v>244</v>
      </c>
      <c r="Q177" s="2" t="s">
        <v>464</v>
      </c>
      <c r="R177" s="2">
        <v>38.14</v>
      </c>
      <c r="S177" s="85">
        <v>1.9E-2</v>
      </c>
      <c r="T177" s="2">
        <v>0</v>
      </c>
      <c r="U177" s="2"/>
      <c r="V177" s="2"/>
      <c r="W177" s="2"/>
      <c r="X177" s="2"/>
      <c r="Y177" s="2"/>
      <c r="Z177" s="29"/>
    </row>
    <row r="178" spans="1:26" x14ac:dyDescent="0.35">
      <c r="A178" s="28" t="b">
        <v>1</v>
      </c>
      <c r="B178" s="2" t="s">
        <v>600</v>
      </c>
      <c r="C178" s="102">
        <v>4</v>
      </c>
      <c r="D178" s="2">
        <v>34.49</v>
      </c>
      <c r="E178" s="85">
        <v>5.3899999999999998E-3</v>
      </c>
      <c r="F178" s="2">
        <v>0</v>
      </c>
      <c r="G178" s="35"/>
      <c r="H178" s="35"/>
      <c r="I178" s="2">
        <f t="shared" si="55"/>
        <v>2.4499999999999957</v>
      </c>
      <c r="J178" s="85">
        <f t="shared" si="52"/>
        <v>5.6266666666666687</v>
      </c>
      <c r="K178" s="85">
        <f t="shared" si="56"/>
        <v>3.176666666666673</v>
      </c>
      <c r="L178" s="2">
        <f t="shared" si="54"/>
        <v>0.11059310389745526</v>
      </c>
      <c r="M178" s="29"/>
      <c r="N178" s="2"/>
      <c r="O178" s="28" t="b">
        <v>1</v>
      </c>
      <c r="P178" s="2" t="s">
        <v>246</v>
      </c>
      <c r="Q178" s="2" t="s">
        <v>477</v>
      </c>
      <c r="R178" s="2">
        <v>36.94</v>
      </c>
      <c r="S178" s="85">
        <v>4.1500000000000002E-2</v>
      </c>
      <c r="T178" s="2">
        <v>0</v>
      </c>
      <c r="U178" s="2"/>
      <c r="V178" s="2"/>
      <c r="W178" s="2"/>
      <c r="X178" s="2"/>
      <c r="Y178" s="2"/>
      <c r="Z178" s="29"/>
    </row>
    <row r="179" spans="1:26" x14ac:dyDescent="0.35">
      <c r="A179" s="28" t="b">
        <v>1</v>
      </c>
      <c r="B179" s="2" t="s">
        <v>602</v>
      </c>
      <c r="C179" s="103">
        <v>4</v>
      </c>
      <c r="D179" s="2">
        <v>33.950000000000003</v>
      </c>
      <c r="E179" s="85">
        <v>7.5100000000000002E-3</v>
      </c>
      <c r="F179" s="2">
        <v>0</v>
      </c>
      <c r="G179" s="35"/>
      <c r="H179" s="35"/>
      <c r="I179" s="2">
        <f t="shared" si="55"/>
        <v>4.4099999999999966</v>
      </c>
      <c r="J179" s="85">
        <f t="shared" si="52"/>
        <v>5.6266666666666687</v>
      </c>
      <c r="K179" s="85">
        <f t="shared" si="56"/>
        <v>1.2166666666666721</v>
      </c>
      <c r="L179" s="2">
        <f t="shared" si="54"/>
        <v>0.43027571862216346</v>
      </c>
      <c r="M179" s="29"/>
      <c r="N179" s="2"/>
      <c r="O179" s="28" t="b">
        <v>1</v>
      </c>
      <c r="P179" s="2" t="s">
        <v>248</v>
      </c>
      <c r="Q179" s="2" t="s">
        <v>478</v>
      </c>
      <c r="R179" s="2">
        <v>38.36</v>
      </c>
      <c r="S179" s="85">
        <v>1.6400000000000001E-2</v>
      </c>
      <c r="T179" s="2">
        <v>0</v>
      </c>
      <c r="U179" s="2"/>
      <c r="V179" s="2"/>
      <c r="W179" s="2"/>
      <c r="X179" s="2"/>
      <c r="Y179" s="2"/>
      <c r="Z179" s="29"/>
    </row>
    <row r="180" spans="1:26" x14ac:dyDescent="0.35">
      <c r="A180" s="28" t="b">
        <v>1</v>
      </c>
      <c r="B180" s="2" t="s">
        <v>604</v>
      </c>
      <c r="C180" s="102">
        <v>4</v>
      </c>
      <c r="D180" s="2">
        <v>33.82</v>
      </c>
      <c r="E180" s="85">
        <v>8.1399999999999997E-3</v>
      </c>
      <c r="F180" s="2">
        <v>0</v>
      </c>
      <c r="G180" s="35"/>
      <c r="H180" s="35"/>
      <c r="I180" s="2">
        <f t="shared" si="55"/>
        <v>4.1099999999999994</v>
      </c>
      <c r="J180" s="85">
        <f t="shared" si="52"/>
        <v>5.6266666666666687</v>
      </c>
      <c r="K180" s="85">
        <f t="shared" si="56"/>
        <v>1.5166666666666693</v>
      </c>
      <c r="L180" s="2">
        <f t="shared" si="54"/>
        <v>0.34949248354475421</v>
      </c>
      <c r="M180" s="29">
        <f t="shared" ref="M180" si="59">AVERAGE(L178:L180)</f>
        <v>0.29678710202145764</v>
      </c>
      <c r="N180" s="2"/>
      <c r="O180" s="28" t="b">
        <v>1</v>
      </c>
      <c r="P180" s="2" t="s">
        <v>250</v>
      </c>
      <c r="Q180" s="2" t="s">
        <v>479</v>
      </c>
      <c r="R180" s="2">
        <v>37.93</v>
      </c>
      <c r="S180" s="85">
        <v>2.18E-2</v>
      </c>
      <c r="T180" s="2">
        <v>0</v>
      </c>
      <c r="U180" s="2"/>
      <c r="V180" s="2"/>
      <c r="W180" s="2"/>
      <c r="X180" s="2"/>
      <c r="Y180" s="2"/>
      <c r="Z180" s="29"/>
    </row>
    <row r="181" spans="1:26" x14ac:dyDescent="0.35">
      <c r="A181" s="28" t="b">
        <v>1</v>
      </c>
      <c r="B181" s="2" t="s">
        <v>606</v>
      </c>
      <c r="C181" s="102">
        <v>5</v>
      </c>
      <c r="D181" s="2">
        <v>32.79</v>
      </c>
      <c r="E181" s="85">
        <v>1.5299999999999999E-2</v>
      </c>
      <c r="F181" s="2">
        <v>0</v>
      </c>
      <c r="G181" s="35"/>
      <c r="H181" s="35"/>
      <c r="I181" s="2">
        <f t="shared" si="55"/>
        <v>3.6300000000000026</v>
      </c>
      <c r="J181" s="85">
        <f t="shared" si="52"/>
        <v>5.6266666666666687</v>
      </c>
      <c r="K181" s="85">
        <f t="shared" si="56"/>
        <v>1.9966666666666661</v>
      </c>
      <c r="L181" s="2">
        <f t="shared" si="54"/>
        <v>0.25057829046054336</v>
      </c>
      <c r="M181" s="29"/>
      <c r="N181" s="2"/>
      <c r="O181" s="28" t="b">
        <v>1</v>
      </c>
      <c r="P181" s="2" t="s">
        <v>252</v>
      </c>
      <c r="Q181" s="2" t="s">
        <v>492</v>
      </c>
      <c r="R181" s="2">
        <v>36.42</v>
      </c>
      <c r="S181" s="85">
        <v>5.8599999999999999E-2</v>
      </c>
      <c r="T181" s="2">
        <v>0</v>
      </c>
      <c r="U181" s="2"/>
      <c r="V181" s="2"/>
      <c r="W181" s="2"/>
      <c r="X181" s="2"/>
      <c r="Y181" s="2"/>
      <c r="Z181" s="29"/>
    </row>
    <row r="182" spans="1:26" x14ac:dyDescent="0.35">
      <c r="A182" s="28" t="b">
        <v>1</v>
      </c>
      <c r="B182" s="2" t="s">
        <v>608</v>
      </c>
      <c r="C182" s="102">
        <v>5</v>
      </c>
      <c r="D182" s="2">
        <v>33.700000000000003</v>
      </c>
      <c r="E182" s="85">
        <v>8.7799999999999996E-3</v>
      </c>
      <c r="F182" s="2">
        <v>0</v>
      </c>
      <c r="G182" s="35"/>
      <c r="H182" s="35"/>
      <c r="I182" s="2">
        <f t="shared" si="55"/>
        <v>3.1199999999999974</v>
      </c>
      <c r="J182" s="85">
        <f t="shared" si="52"/>
        <v>5.6266666666666687</v>
      </c>
      <c r="K182" s="85">
        <f t="shared" si="56"/>
        <v>2.5066666666666713</v>
      </c>
      <c r="L182" s="2">
        <f t="shared" si="54"/>
        <v>0.17596169800424813</v>
      </c>
      <c r="M182" s="29"/>
      <c r="N182" s="2"/>
      <c r="O182" s="28" t="b">
        <v>1</v>
      </c>
      <c r="P182" s="2" t="s">
        <v>254</v>
      </c>
      <c r="Q182" s="2" t="s">
        <v>493</v>
      </c>
      <c r="R182" s="2">
        <v>36.82</v>
      </c>
      <c r="S182" s="85">
        <v>4.5199999999999997E-2</v>
      </c>
      <c r="T182" s="2">
        <v>0</v>
      </c>
      <c r="U182" s="2"/>
      <c r="V182" s="2"/>
      <c r="W182" s="2"/>
      <c r="X182" s="2"/>
      <c r="Y182" s="2"/>
      <c r="Z182" s="29"/>
    </row>
    <row r="183" spans="1:26" x14ac:dyDescent="0.35">
      <c r="A183" s="28" t="b">
        <v>1</v>
      </c>
      <c r="B183" s="2" t="s">
        <v>610</v>
      </c>
      <c r="C183" s="102">
        <v>5</v>
      </c>
      <c r="D183" s="2">
        <v>33.229999999999997</v>
      </c>
      <c r="E183" s="85">
        <v>1.17E-2</v>
      </c>
      <c r="F183" s="2">
        <v>0</v>
      </c>
      <c r="G183" s="35"/>
      <c r="H183" s="35"/>
      <c r="I183" s="2">
        <f t="shared" si="55"/>
        <v>3.6200000000000045</v>
      </c>
      <c r="J183" s="85">
        <f t="shared" si="52"/>
        <v>5.6266666666666687</v>
      </c>
      <c r="K183" s="85">
        <f t="shared" si="56"/>
        <v>2.0066666666666642</v>
      </c>
      <c r="L183" s="2">
        <f t="shared" si="54"/>
        <v>0.24884741977580768</v>
      </c>
      <c r="M183" s="29">
        <f t="shared" ref="M183" si="60">AVERAGE(L181:L183)</f>
        <v>0.22512913608019972</v>
      </c>
      <c r="N183" s="2"/>
      <c r="O183" s="28" t="b">
        <v>1</v>
      </c>
      <c r="P183" s="2" t="s">
        <v>256</v>
      </c>
      <c r="Q183" s="2" t="s">
        <v>494</v>
      </c>
      <c r="R183" s="2">
        <v>36.85</v>
      </c>
      <c r="S183" s="85">
        <v>4.4200000000000003E-2</v>
      </c>
      <c r="T183" s="2">
        <v>0</v>
      </c>
      <c r="U183" s="2"/>
      <c r="V183" s="2"/>
      <c r="W183" s="2"/>
      <c r="X183" s="2"/>
      <c r="Y183" s="2"/>
      <c r="Z183" s="29"/>
    </row>
    <row r="184" spans="1:26" x14ac:dyDescent="0.35">
      <c r="A184" s="28" t="b">
        <v>1</v>
      </c>
      <c r="B184" s="2" t="s">
        <v>612</v>
      </c>
      <c r="C184" s="102">
        <v>6</v>
      </c>
      <c r="D184" s="2">
        <v>32.799999999999997</v>
      </c>
      <c r="E184" s="85">
        <v>1.52E-2</v>
      </c>
      <c r="F184" s="2">
        <v>0</v>
      </c>
      <c r="G184" s="35"/>
      <c r="H184" s="35"/>
      <c r="I184" s="2">
        <f t="shared" si="55"/>
        <v>4.1200000000000045</v>
      </c>
      <c r="J184" s="85">
        <f t="shared" si="52"/>
        <v>5.6266666666666687</v>
      </c>
      <c r="K184" s="85">
        <f t="shared" si="56"/>
        <v>1.5066666666666642</v>
      </c>
      <c r="L184" s="2">
        <f t="shared" si="54"/>
        <v>0.35192339600849804</v>
      </c>
      <c r="M184" s="29"/>
      <c r="N184" s="2"/>
      <c r="O184" s="28" t="b">
        <v>1</v>
      </c>
      <c r="P184" s="2" t="s">
        <v>258</v>
      </c>
      <c r="Q184" s="2" t="s">
        <v>507</v>
      </c>
      <c r="R184" s="2">
        <v>36.92</v>
      </c>
      <c r="S184" s="85">
        <v>4.2200000000000001E-2</v>
      </c>
      <c r="T184" s="2">
        <v>0</v>
      </c>
      <c r="U184" s="2"/>
      <c r="V184" s="2"/>
      <c r="W184" s="2"/>
      <c r="X184" s="2"/>
      <c r="Y184" s="2"/>
      <c r="Z184" s="29"/>
    </row>
    <row r="185" spans="1:26" x14ac:dyDescent="0.35">
      <c r="A185" s="28" t="b">
        <v>1</v>
      </c>
      <c r="B185" s="2" t="s">
        <v>614</v>
      </c>
      <c r="C185" s="103">
        <v>6</v>
      </c>
      <c r="D185" s="2">
        <v>32.020000000000003</v>
      </c>
      <c r="E185" s="85">
        <v>2.47E-2</v>
      </c>
      <c r="F185" s="2">
        <v>0</v>
      </c>
      <c r="G185" s="35"/>
      <c r="H185" s="35"/>
      <c r="I185" s="2">
        <f t="shared" si="55"/>
        <v>5.269999999999996</v>
      </c>
      <c r="J185" s="85">
        <f t="shared" si="52"/>
        <v>5.6266666666666687</v>
      </c>
      <c r="K185" s="85">
        <f t="shared" si="56"/>
        <v>0.35666666666667268</v>
      </c>
      <c r="L185" s="2">
        <f t="shared" si="54"/>
        <v>0.78096691343493996</v>
      </c>
      <c r="M185" s="29"/>
      <c r="N185" s="2"/>
      <c r="O185" s="28" t="b">
        <v>1</v>
      </c>
      <c r="P185" s="2" t="s">
        <v>260</v>
      </c>
      <c r="Q185" s="2" t="s">
        <v>508</v>
      </c>
      <c r="R185" s="2">
        <v>37.29</v>
      </c>
      <c r="S185" s="85">
        <v>3.3099999999999997E-2</v>
      </c>
      <c r="T185" s="2">
        <v>0</v>
      </c>
      <c r="U185" s="2"/>
      <c r="V185" s="2"/>
      <c r="W185" s="2"/>
      <c r="X185" s="2"/>
      <c r="Y185" s="2"/>
      <c r="Z185" s="29"/>
    </row>
    <row r="186" spans="1:26" x14ac:dyDescent="0.35">
      <c r="A186" s="28" t="b">
        <v>1</v>
      </c>
      <c r="B186" s="2" t="s">
        <v>616</v>
      </c>
      <c r="C186" s="102">
        <v>6</v>
      </c>
      <c r="D186" s="2">
        <v>33.54</v>
      </c>
      <c r="E186" s="85">
        <v>9.6699999999999998E-3</v>
      </c>
      <c r="F186" s="2">
        <v>0</v>
      </c>
      <c r="G186" s="35"/>
      <c r="H186" s="35"/>
      <c r="I186" s="2">
        <f t="shared" si="55"/>
        <v>3.8599999999999994</v>
      </c>
      <c r="J186" s="85">
        <f t="shared" si="52"/>
        <v>5.6266666666666687</v>
      </c>
      <c r="K186" s="85">
        <f t="shared" si="56"/>
        <v>1.7666666666666693</v>
      </c>
      <c r="L186" s="2">
        <f t="shared" si="54"/>
        <v>0.29388697657090163</v>
      </c>
      <c r="M186" s="29">
        <f t="shared" ref="M186" si="61">AVERAGE(L184:L186)</f>
        <v>0.47559242867144652</v>
      </c>
      <c r="N186" s="2"/>
      <c r="O186" s="28" t="b">
        <v>1</v>
      </c>
      <c r="P186" s="2" t="s">
        <v>262</v>
      </c>
      <c r="Q186" s="2" t="s">
        <v>509</v>
      </c>
      <c r="R186" s="2">
        <v>37.4</v>
      </c>
      <c r="S186" s="85">
        <v>3.0700000000000002E-2</v>
      </c>
      <c r="T186" s="2">
        <v>0</v>
      </c>
      <c r="U186" s="2"/>
      <c r="V186" s="2"/>
      <c r="W186" s="2"/>
      <c r="X186" s="2"/>
      <c r="Y186" s="2"/>
      <c r="Z186" s="29"/>
    </row>
    <row r="187" spans="1:26" x14ac:dyDescent="0.35">
      <c r="A187" s="28" t="b">
        <v>1</v>
      </c>
      <c r="B187" s="2" t="s">
        <v>618</v>
      </c>
      <c r="C187" s="102">
        <v>7</v>
      </c>
      <c r="D187" s="2">
        <v>30.88</v>
      </c>
      <c r="E187" s="85">
        <v>4.99E-2</v>
      </c>
      <c r="F187" s="2">
        <v>0</v>
      </c>
      <c r="G187" s="35"/>
      <c r="H187" s="35"/>
      <c r="I187" s="2">
        <f t="shared" si="55"/>
        <v>4.8200000000000038</v>
      </c>
      <c r="J187" s="85">
        <f t="shared" si="52"/>
        <v>5.6266666666666687</v>
      </c>
      <c r="K187" s="85">
        <f t="shared" si="56"/>
        <v>0.80666666666666487</v>
      </c>
      <c r="L187" s="2">
        <f t="shared" si="54"/>
        <v>0.57170124348345353</v>
      </c>
      <c r="M187" s="29"/>
      <c r="N187" s="2"/>
      <c r="O187" s="28" t="b">
        <v>1</v>
      </c>
      <c r="P187" s="2" t="s">
        <v>264</v>
      </c>
      <c r="Q187" s="2" t="s">
        <v>522</v>
      </c>
      <c r="R187" s="2">
        <v>35.700000000000003</v>
      </c>
      <c r="S187" s="85">
        <v>9.4E-2</v>
      </c>
      <c r="T187" s="2">
        <v>0</v>
      </c>
      <c r="U187" s="2"/>
      <c r="V187" s="2"/>
      <c r="W187" s="2"/>
      <c r="X187" s="2"/>
      <c r="Y187" s="2"/>
      <c r="Z187" s="29"/>
    </row>
    <row r="188" spans="1:26" x14ac:dyDescent="0.35">
      <c r="A188" s="28" t="b">
        <v>1</v>
      </c>
      <c r="B188" s="2" t="s">
        <v>620</v>
      </c>
      <c r="C188" s="102">
        <v>7</v>
      </c>
      <c r="D188" s="2">
        <v>31.57</v>
      </c>
      <c r="E188" s="85">
        <v>3.2599999999999997E-2</v>
      </c>
      <c r="F188" s="2">
        <v>0</v>
      </c>
      <c r="G188" s="35"/>
      <c r="H188" s="35"/>
      <c r="I188" s="2">
        <f t="shared" si="55"/>
        <v>-31.57</v>
      </c>
      <c r="J188" s="85">
        <f t="shared" si="52"/>
        <v>5.6266666666666687</v>
      </c>
      <c r="K188" s="85">
        <f t="shared" si="56"/>
        <v>37.196666666666673</v>
      </c>
      <c r="L188" s="2">
        <f t="shared" si="54"/>
        <v>6.3487407725247706E-12</v>
      </c>
      <c r="M188" s="29"/>
      <c r="N188" s="2"/>
      <c r="O188" s="28" t="b">
        <v>1</v>
      </c>
      <c r="P188" s="2" t="s">
        <v>266</v>
      </c>
      <c r="Q188" s="2" t="s">
        <v>523</v>
      </c>
      <c r="R188" s="2"/>
      <c r="S188" s="85"/>
      <c r="T188" s="2">
        <v>0</v>
      </c>
      <c r="U188" s="2"/>
      <c r="V188" s="2"/>
      <c r="W188" s="2"/>
      <c r="X188" s="2"/>
      <c r="Y188" s="2"/>
      <c r="Z188" s="29"/>
    </row>
    <row r="189" spans="1:26" x14ac:dyDescent="0.35">
      <c r="A189" s="28" t="b">
        <v>1</v>
      </c>
      <c r="B189" s="2" t="s">
        <v>622</v>
      </c>
      <c r="C189" s="102">
        <v>7</v>
      </c>
      <c r="D189" s="2">
        <v>31.34</v>
      </c>
      <c r="E189" s="85">
        <v>3.7600000000000001E-2</v>
      </c>
      <c r="F189" s="2">
        <v>0</v>
      </c>
      <c r="G189" s="35"/>
      <c r="H189" s="35"/>
      <c r="I189" s="2">
        <f t="shared" si="55"/>
        <v>5.139999999999997</v>
      </c>
      <c r="J189" s="85">
        <f t="shared" si="52"/>
        <v>5.6266666666666687</v>
      </c>
      <c r="K189" s="85">
        <f t="shared" si="56"/>
        <v>0.48666666666667169</v>
      </c>
      <c r="L189" s="2">
        <f t="shared" si="54"/>
        <v>0.71367212708543037</v>
      </c>
      <c r="M189" s="29">
        <f t="shared" ref="M189" si="62">AVERAGE(L187:L189)</f>
        <v>0.42845779019174418</v>
      </c>
      <c r="N189" s="2"/>
      <c r="O189" s="28" t="b">
        <v>1</v>
      </c>
      <c r="P189" s="2" t="s">
        <v>268</v>
      </c>
      <c r="Q189" s="2" t="s">
        <v>524</v>
      </c>
      <c r="R189" s="2">
        <v>36.479999999999997</v>
      </c>
      <c r="S189" s="85">
        <v>5.62E-2</v>
      </c>
      <c r="T189" s="2">
        <v>0</v>
      </c>
      <c r="U189" s="2"/>
      <c r="V189" s="2"/>
      <c r="W189" s="2"/>
      <c r="X189" s="2"/>
      <c r="Y189" s="2"/>
      <c r="Z189" s="29"/>
    </row>
    <row r="190" spans="1:26" x14ac:dyDescent="0.35">
      <c r="A190" s="28" t="b">
        <v>1</v>
      </c>
      <c r="B190" s="2" t="s">
        <v>624</v>
      </c>
      <c r="C190" s="102">
        <v>8</v>
      </c>
      <c r="D190" s="2">
        <v>32.51</v>
      </c>
      <c r="E190" s="85">
        <v>1.83E-2</v>
      </c>
      <c r="F190" s="2">
        <v>0</v>
      </c>
      <c r="G190" s="35"/>
      <c r="H190" s="35"/>
      <c r="I190" s="2">
        <f t="shared" si="55"/>
        <v>4.3700000000000045</v>
      </c>
      <c r="J190" s="85">
        <f t="shared" si="52"/>
        <v>5.6266666666666687</v>
      </c>
      <c r="K190" s="85">
        <f t="shared" si="56"/>
        <v>1.2566666666666642</v>
      </c>
      <c r="L190" s="2">
        <f t="shared" si="54"/>
        <v>0.41850980646922603</v>
      </c>
      <c r="M190" s="29"/>
      <c r="N190" s="2"/>
      <c r="O190" s="28" t="b">
        <v>1</v>
      </c>
      <c r="P190" s="2" t="s">
        <v>270</v>
      </c>
      <c r="Q190" s="2" t="s">
        <v>537</v>
      </c>
      <c r="R190" s="2">
        <v>36.880000000000003</v>
      </c>
      <c r="S190" s="85">
        <v>4.3299999999999998E-2</v>
      </c>
      <c r="T190" s="2">
        <v>0</v>
      </c>
      <c r="U190" s="2"/>
      <c r="V190" s="2"/>
      <c r="W190" s="2"/>
      <c r="X190" s="2"/>
      <c r="Y190" s="2"/>
      <c r="Z190" s="29"/>
    </row>
    <row r="191" spans="1:26" x14ac:dyDescent="0.35">
      <c r="A191" s="28" t="b">
        <v>1</v>
      </c>
      <c r="B191" s="2" t="s">
        <v>626</v>
      </c>
      <c r="C191" s="103">
        <v>8</v>
      </c>
      <c r="D191" s="2">
        <v>32.340000000000003</v>
      </c>
      <c r="E191" s="85">
        <v>2.0299999999999999E-2</v>
      </c>
      <c r="F191" s="2">
        <v>0</v>
      </c>
      <c r="G191" s="35"/>
      <c r="H191" s="35"/>
      <c r="I191" s="2">
        <f t="shared" si="55"/>
        <v>-32.340000000000003</v>
      </c>
      <c r="J191" s="85">
        <f t="shared" si="52"/>
        <v>5.6266666666666687</v>
      </c>
      <c r="K191" s="85">
        <f t="shared" si="56"/>
        <v>37.966666666666669</v>
      </c>
      <c r="L191" s="2">
        <f t="shared" si="54"/>
        <v>3.7230125308152236E-12</v>
      </c>
      <c r="M191" s="29"/>
      <c r="N191" s="2"/>
      <c r="O191" s="28" t="b">
        <v>1</v>
      </c>
      <c r="P191" s="2" t="s">
        <v>272</v>
      </c>
      <c r="Q191" s="2" t="s">
        <v>538</v>
      </c>
      <c r="R191" s="2"/>
      <c r="S191" s="85"/>
      <c r="T191" s="2">
        <v>0</v>
      </c>
      <c r="U191" s="2"/>
      <c r="V191" s="2"/>
      <c r="W191" s="2"/>
      <c r="X191" s="2"/>
      <c r="Y191" s="2"/>
      <c r="Z191" s="29"/>
    </row>
    <row r="192" spans="1:26" x14ac:dyDescent="0.35">
      <c r="A192" s="28" t="b">
        <v>1</v>
      </c>
      <c r="B192" s="2" t="s">
        <v>628</v>
      </c>
      <c r="C192" s="102">
        <v>8</v>
      </c>
      <c r="D192" s="2">
        <v>31.59</v>
      </c>
      <c r="E192" s="85">
        <v>3.2300000000000002E-2</v>
      </c>
      <c r="F192" s="2">
        <v>0</v>
      </c>
      <c r="G192" s="35"/>
      <c r="H192" s="35"/>
      <c r="I192" s="2">
        <f t="shared" si="55"/>
        <v>4.9899999999999984</v>
      </c>
      <c r="J192" s="85">
        <f t="shared" si="52"/>
        <v>5.6266666666666687</v>
      </c>
      <c r="K192" s="85">
        <f t="shared" si="56"/>
        <v>0.63666666666667027</v>
      </c>
      <c r="L192" s="2">
        <f t="shared" si="54"/>
        <v>0.64319733468819995</v>
      </c>
      <c r="M192" s="29">
        <f t="shared" ref="M192" si="63">AVERAGE(L190:L192)</f>
        <v>0.35390238038704963</v>
      </c>
      <c r="N192" s="2"/>
      <c r="O192" s="28" t="b">
        <v>1</v>
      </c>
      <c r="P192" s="2" t="s">
        <v>274</v>
      </c>
      <c r="Q192" s="2" t="s">
        <v>539</v>
      </c>
      <c r="R192" s="2">
        <v>36.58</v>
      </c>
      <c r="S192" s="85">
        <v>5.28E-2</v>
      </c>
      <c r="T192" s="2">
        <v>0</v>
      </c>
      <c r="U192" s="2"/>
      <c r="V192" s="2"/>
      <c r="W192" s="2"/>
      <c r="X192" s="2"/>
      <c r="Y192" s="2"/>
      <c r="Z192" s="29"/>
    </row>
    <row r="193" spans="1:26" x14ac:dyDescent="0.35">
      <c r="A193" s="28" t="b">
        <v>1</v>
      </c>
      <c r="B193" s="2" t="s">
        <v>630</v>
      </c>
      <c r="C193" s="102">
        <v>9</v>
      </c>
      <c r="D193" s="2">
        <v>30.07</v>
      </c>
      <c r="E193" s="85">
        <v>8.2500000000000004E-2</v>
      </c>
      <c r="F193" s="2">
        <v>0</v>
      </c>
      <c r="G193" s="35"/>
      <c r="H193" s="35"/>
      <c r="I193" s="2">
        <f t="shared" si="55"/>
        <v>5.1199999999999974</v>
      </c>
      <c r="J193" s="85">
        <f t="shared" si="52"/>
        <v>5.6266666666666687</v>
      </c>
      <c r="K193" s="85">
        <f t="shared" si="56"/>
        <v>0.50666666666667126</v>
      </c>
      <c r="L193" s="2">
        <f t="shared" si="54"/>
        <v>0.70384679201699252</v>
      </c>
      <c r="M193" s="29"/>
      <c r="N193" s="2"/>
      <c r="O193" s="28" t="b">
        <v>1</v>
      </c>
      <c r="P193" s="2" t="s">
        <v>315</v>
      </c>
      <c r="Q193" s="2" t="s">
        <v>316</v>
      </c>
      <c r="R193" s="2">
        <v>35.19</v>
      </c>
      <c r="S193" s="85">
        <v>0.13100000000000001</v>
      </c>
      <c r="T193" s="2">
        <v>0</v>
      </c>
      <c r="U193" s="2" t="s">
        <v>233</v>
      </c>
      <c r="V193" s="2"/>
      <c r="W193" s="2"/>
      <c r="X193" s="2"/>
      <c r="Y193" s="2"/>
      <c r="Z193" s="29"/>
    </row>
    <row r="194" spans="1:26" x14ac:dyDescent="0.35">
      <c r="A194" s="28" t="b">
        <v>1</v>
      </c>
      <c r="B194" s="2" t="s">
        <v>632</v>
      </c>
      <c r="C194" s="102">
        <v>9</v>
      </c>
      <c r="D194" s="2">
        <v>30.26</v>
      </c>
      <c r="E194" s="85">
        <v>7.3200000000000001E-2</v>
      </c>
      <c r="F194" s="2">
        <v>0</v>
      </c>
      <c r="G194" s="35"/>
      <c r="H194" s="35"/>
      <c r="I194" s="2">
        <f t="shared" si="55"/>
        <v>6.639999999999997</v>
      </c>
      <c r="J194" s="85">
        <f t="shared" si="52"/>
        <v>5.6266666666666687</v>
      </c>
      <c r="K194" s="85">
        <f t="shared" si="56"/>
        <v>-1.0133333333333283</v>
      </c>
      <c r="L194" s="2">
        <f t="shared" si="54"/>
        <v>2.0185696024237414</v>
      </c>
      <c r="M194" s="29"/>
      <c r="N194" s="2"/>
      <c r="O194" s="28" t="b">
        <v>1</v>
      </c>
      <c r="P194" s="2" t="s">
        <v>317</v>
      </c>
      <c r="Q194" s="2" t="s">
        <v>318</v>
      </c>
      <c r="R194" s="2">
        <v>36.9</v>
      </c>
      <c r="S194" s="85">
        <v>4.2799999999999998E-2</v>
      </c>
      <c r="T194" s="2">
        <v>0</v>
      </c>
      <c r="U194" s="2"/>
      <c r="V194" s="2"/>
      <c r="W194" s="2"/>
      <c r="X194" s="2"/>
      <c r="Y194" s="2"/>
      <c r="Z194" s="29"/>
    </row>
    <row r="195" spans="1:26" x14ac:dyDescent="0.35">
      <c r="A195" s="28" t="b">
        <v>1</v>
      </c>
      <c r="B195" s="2" t="s">
        <v>634</v>
      </c>
      <c r="C195" s="102">
        <v>9</v>
      </c>
      <c r="D195" s="2">
        <v>30.19</v>
      </c>
      <c r="E195" s="85">
        <v>7.6300000000000007E-2</v>
      </c>
      <c r="F195" s="2">
        <v>0</v>
      </c>
      <c r="G195" s="35"/>
      <c r="H195" s="35"/>
      <c r="I195" s="2">
        <f t="shared" si="55"/>
        <v>5.5100000000000016</v>
      </c>
      <c r="J195" s="85">
        <f t="shared" si="52"/>
        <v>5.6266666666666687</v>
      </c>
      <c r="K195" s="85">
        <f t="shared" si="56"/>
        <v>0.11666666666666714</v>
      </c>
      <c r="L195" s="2">
        <f t="shared" si="54"/>
        <v>0.92231619358593897</v>
      </c>
      <c r="M195" s="29">
        <f t="shared" ref="M195" si="64">AVERAGE(L193:L195)</f>
        <v>1.2149108626755576</v>
      </c>
      <c r="N195" s="2"/>
      <c r="O195" s="28" t="b">
        <v>1</v>
      </c>
      <c r="P195" s="2" t="s">
        <v>319</v>
      </c>
      <c r="Q195" s="2" t="s">
        <v>320</v>
      </c>
      <c r="R195" s="2">
        <v>35.700000000000003</v>
      </c>
      <c r="S195" s="85">
        <v>9.4E-2</v>
      </c>
      <c r="T195" s="2">
        <v>0</v>
      </c>
      <c r="U195" s="2"/>
      <c r="V195" s="2"/>
      <c r="W195" s="2"/>
      <c r="X195" s="2"/>
      <c r="Y195" s="2"/>
      <c r="Z195" s="29"/>
    </row>
    <row r="196" spans="1:26" x14ac:dyDescent="0.35">
      <c r="A196" s="28" t="b">
        <v>1</v>
      </c>
      <c r="B196" s="2" t="s">
        <v>636</v>
      </c>
      <c r="C196" s="102">
        <v>10</v>
      </c>
      <c r="D196" s="2">
        <v>31.77</v>
      </c>
      <c r="E196" s="85">
        <v>2.8899999999999999E-2</v>
      </c>
      <c r="F196" s="2">
        <v>0</v>
      </c>
      <c r="G196" s="35"/>
      <c r="H196" s="35"/>
      <c r="I196" s="2">
        <f t="shared" si="55"/>
        <v>4.8499999999999979</v>
      </c>
      <c r="J196" s="85">
        <f t="shared" si="52"/>
        <v>5.6266666666666687</v>
      </c>
      <c r="K196" s="85">
        <f t="shared" si="56"/>
        <v>0.77666666666667084</v>
      </c>
      <c r="L196" s="2">
        <f t="shared" si="54"/>
        <v>0.58371390187848426</v>
      </c>
      <c r="M196" s="29"/>
      <c r="N196" s="2"/>
      <c r="O196" s="28" t="b">
        <v>1</v>
      </c>
      <c r="P196" s="2" t="s">
        <v>333</v>
      </c>
      <c r="Q196" s="2" t="s">
        <v>334</v>
      </c>
      <c r="R196" s="2">
        <v>36.619999999999997</v>
      </c>
      <c r="S196" s="85">
        <v>5.1299999999999998E-2</v>
      </c>
      <c r="T196" s="2">
        <v>0</v>
      </c>
      <c r="U196" s="2"/>
      <c r="V196" s="2"/>
      <c r="W196" s="2"/>
      <c r="X196" s="2"/>
      <c r="Y196" s="2"/>
      <c r="Z196" s="29"/>
    </row>
    <row r="197" spans="1:26" x14ac:dyDescent="0.35">
      <c r="A197" s="28" t="b">
        <v>1</v>
      </c>
      <c r="B197" s="2" t="s">
        <v>638</v>
      </c>
      <c r="C197" s="102">
        <v>10</v>
      </c>
      <c r="D197" s="2">
        <v>31.73</v>
      </c>
      <c r="E197" s="85">
        <v>2.9600000000000001E-2</v>
      </c>
      <c r="F197" s="2">
        <v>0</v>
      </c>
      <c r="G197" s="35"/>
      <c r="H197" s="35"/>
      <c r="I197" s="2">
        <f t="shared" si="55"/>
        <v>5.879999999999999</v>
      </c>
      <c r="J197" s="85">
        <f t="shared" si="52"/>
        <v>5.6266666666666687</v>
      </c>
      <c r="K197" s="85">
        <f t="shared" si="56"/>
        <v>-0.2533333333333303</v>
      </c>
      <c r="L197" s="2">
        <f t="shared" si="54"/>
        <v>1.1919579435235834</v>
      </c>
      <c r="M197" s="29"/>
      <c r="N197" s="2"/>
      <c r="O197" s="28" t="b">
        <v>1</v>
      </c>
      <c r="P197" s="2" t="s">
        <v>335</v>
      </c>
      <c r="Q197" s="2" t="s">
        <v>336</v>
      </c>
      <c r="R197" s="2">
        <v>37.61</v>
      </c>
      <c r="S197" s="85">
        <v>2.69E-2</v>
      </c>
      <c r="T197" s="2">
        <v>0</v>
      </c>
      <c r="U197" s="2"/>
      <c r="V197" s="2"/>
      <c r="W197" s="2"/>
      <c r="X197" s="2"/>
      <c r="Y197" s="2"/>
      <c r="Z197" s="29"/>
    </row>
    <row r="198" spans="1:26" x14ac:dyDescent="0.35">
      <c r="A198" s="28" t="b">
        <v>1</v>
      </c>
      <c r="B198" s="2" t="s">
        <v>640</v>
      </c>
      <c r="C198" s="102">
        <v>10</v>
      </c>
      <c r="D198" s="2">
        <v>31.51</v>
      </c>
      <c r="E198" s="85">
        <v>3.39E-2</v>
      </c>
      <c r="F198" s="2">
        <v>0</v>
      </c>
      <c r="G198" s="35"/>
      <c r="H198" s="35"/>
      <c r="I198" s="2">
        <f t="shared" si="55"/>
        <v>4.91</v>
      </c>
      <c r="J198" s="85">
        <f t="shared" si="52"/>
        <v>5.6266666666666687</v>
      </c>
      <c r="K198" s="85">
        <f t="shared" si="56"/>
        <v>0.71666666666666856</v>
      </c>
      <c r="L198" s="2">
        <f t="shared" si="54"/>
        <v>0.60850175683529473</v>
      </c>
      <c r="M198" s="29">
        <f t="shared" ref="M198" si="65">AVERAGE(L196:L198)</f>
        <v>0.7947245340791208</v>
      </c>
      <c r="N198" s="2"/>
      <c r="O198" s="28" t="b">
        <v>1</v>
      </c>
      <c r="P198" s="2" t="s">
        <v>337</v>
      </c>
      <c r="Q198" s="2" t="s">
        <v>338</v>
      </c>
      <c r="R198" s="2">
        <v>36.42</v>
      </c>
      <c r="S198" s="85">
        <v>5.8599999999999999E-2</v>
      </c>
      <c r="T198" s="2">
        <v>0</v>
      </c>
      <c r="U198" s="2"/>
      <c r="V198" s="2"/>
      <c r="W198" s="2"/>
      <c r="X198" s="2"/>
      <c r="Y198" s="2"/>
      <c r="Z198" s="29"/>
    </row>
    <row r="199" spans="1:26" x14ac:dyDescent="0.35">
      <c r="A199" s="28" t="b">
        <v>1</v>
      </c>
      <c r="B199" s="2" t="s">
        <v>642</v>
      </c>
      <c r="C199" s="102">
        <v>11</v>
      </c>
      <c r="D199" s="2">
        <v>31.13</v>
      </c>
      <c r="E199" s="85">
        <v>4.2799999999999998E-2</v>
      </c>
      <c r="F199" s="2">
        <v>0</v>
      </c>
      <c r="G199" s="35"/>
      <c r="H199" s="35"/>
      <c r="I199" s="2">
        <f t="shared" si="55"/>
        <v>4.7500000000000036</v>
      </c>
      <c r="J199" s="85">
        <f t="shared" si="52"/>
        <v>5.6266666666666687</v>
      </c>
      <c r="K199" s="85">
        <f t="shared" si="56"/>
        <v>0.87666666666666515</v>
      </c>
      <c r="L199" s="2">
        <f t="shared" si="54"/>
        <v>0.54462432807130667</v>
      </c>
      <c r="M199" s="29"/>
      <c r="N199" s="2"/>
      <c r="O199" s="28" t="b">
        <v>1</v>
      </c>
      <c r="P199" s="2" t="s">
        <v>351</v>
      </c>
      <c r="Q199" s="2" t="s">
        <v>352</v>
      </c>
      <c r="R199" s="2">
        <v>35.880000000000003</v>
      </c>
      <c r="S199" s="85">
        <v>8.3099999999999993E-2</v>
      </c>
      <c r="T199" s="2">
        <v>0</v>
      </c>
      <c r="U199" s="2"/>
      <c r="V199" s="2"/>
      <c r="W199" s="2"/>
      <c r="X199" s="2"/>
      <c r="Y199" s="2"/>
      <c r="Z199" s="29"/>
    </row>
    <row r="200" spans="1:26" x14ac:dyDescent="0.35">
      <c r="A200" s="28" t="b">
        <v>1</v>
      </c>
      <c r="B200" s="2" t="s">
        <v>644</v>
      </c>
      <c r="C200" s="102">
        <v>11</v>
      </c>
      <c r="D200" s="2">
        <v>31.05</v>
      </c>
      <c r="E200" s="85">
        <v>4.5100000000000001E-2</v>
      </c>
      <c r="F200" s="2">
        <v>0</v>
      </c>
      <c r="G200" s="35"/>
      <c r="H200" s="35"/>
      <c r="I200" s="2">
        <f t="shared" si="55"/>
        <v>6.9000000000000021</v>
      </c>
      <c r="J200" s="85">
        <f t="shared" si="52"/>
        <v>5.6266666666666687</v>
      </c>
      <c r="K200" s="85">
        <f t="shared" si="56"/>
        <v>-1.2733333333333334</v>
      </c>
      <c r="L200" s="2">
        <f t="shared" si="54"/>
        <v>2.4171941126935361</v>
      </c>
      <c r="M200" s="29"/>
      <c r="N200" s="2"/>
      <c r="O200" s="28" t="b">
        <v>1</v>
      </c>
      <c r="P200" s="2" t="s">
        <v>353</v>
      </c>
      <c r="Q200" s="2" t="s">
        <v>354</v>
      </c>
      <c r="R200" s="2">
        <v>37.950000000000003</v>
      </c>
      <c r="S200" s="85">
        <v>2.1499999999999998E-2</v>
      </c>
      <c r="T200" s="2">
        <v>0</v>
      </c>
      <c r="U200" s="2"/>
      <c r="V200" s="2"/>
      <c r="W200" s="2"/>
      <c r="X200" s="2"/>
      <c r="Y200" s="2"/>
      <c r="Z200" s="29"/>
    </row>
    <row r="201" spans="1:26" x14ac:dyDescent="0.35">
      <c r="A201" s="28" t="b">
        <v>1</v>
      </c>
      <c r="B201" s="2" t="s">
        <v>646</v>
      </c>
      <c r="C201" s="102">
        <v>11</v>
      </c>
      <c r="D201" s="2">
        <v>31.27</v>
      </c>
      <c r="E201" s="85">
        <v>3.9300000000000002E-2</v>
      </c>
      <c r="F201" s="2">
        <v>0</v>
      </c>
      <c r="G201" s="35"/>
      <c r="H201" s="35"/>
      <c r="I201" s="2">
        <f t="shared" si="55"/>
        <v>5.59</v>
      </c>
      <c r="J201" s="85">
        <f t="shared" si="52"/>
        <v>5.6266666666666687</v>
      </c>
      <c r="K201" s="85">
        <f t="shared" si="56"/>
        <v>3.6666666666668846E-2</v>
      </c>
      <c r="L201" s="2">
        <f t="shared" si="54"/>
        <v>0.97490485572223884</v>
      </c>
      <c r="M201" s="29">
        <f t="shared" ref="M201" si="66">AVERAGE(L199:L201)</f>
        <v>1.3122410988290272</v>
      </c>
      <c r="N201" s="2"/>
      <c r="O201" s="28" t="b">
        <v>1</v>
      </c>
      <c r="P201" s="2" t="s">
        <v>355</v>
      </c>
      <c r="Q201" s="2" t="s">
        <v>356</v>
      </c>
      <c r="R201" s="2">
        <v>36.86</v>
      </c>
      <c r="S201" s="85">
        <v>4.3900000000000002E-2</v>
      </c>
      <c r="T201" s="2">
        <v>0</v>
      </c>
      <c r="U201" s="2"/>
      <c r="V201" s="2"/>
      <c r="W201" s="2"/>
      <c r="X201" s="2"/>
      <c r="Y201" s="2"/>
      <c r="Z201" s="29"/>
    </row>
    <row r="202" spans="1:26" x14ac:dyDescent="0.35">
      <c r="A202" s="28" t="b">
        <v>1</v>
      </c>
      <c r="B202" s="2" t="s">
        <v>648</v>
      </c>
      <c r="C202" s="102">
        <v>12</v>
      </c>
      <c r="D202" s="2">
        <v>31.62</v>
      </c>
      <c r="E202" s="85">
        <v>3.1699999999999999E-2</v>
      </c>
      <c r="F202" s="2">
        <v>0</v>
      </c>
      <c r="G202" s="35"/>
      <c r="H202" s="35"/>
      <c r="I202" s="2">
        <f t="shared" si="55"/>
        <v>7.620000000000001</v>
      </c>
      <c r="J202" s="85">
        <f t="shared" si="52"/>
        <v>5.6266666666666687</v>
      </c>
      <c r="K202" s="85">
        <f t="shared" si="56"/>
        <v>-1.9933333333333323</v>
      </c>
      <c r="L202" s="2">
        <f t="shared" si="54"/>
        <v>3.9815587164129131</v>
      </c>
      <c r="M202" s="29"/>
      <c r="N202" s="2"/>
      <c r="O202" s="28" t="b">
        <v>1</v>
      </c>
      <c r="P202" s="2" t="s">
        <v>369</v>
      </c>
      <c r="Q202" s="2" t="s">
        <v>370</v>
      </c>
      <c r="R202" s="2">
        <v>39.24</v>
      </c>
      <c r="S202" s="85">
        <v>9.1999999999999998E-3</v>
      </c>
      <c r="T202" s="2">
        <v>0</v>
      </c>
      <c r="U202" s="2"/>
      <c r="V202" s="2"/>
      <c r="W202" s="2"/>
      <c r="X202" s="2"/>
      <c r="Y202" s="2"/>
      <c r="Z202" s="29"/>
    </row>
    <row r="203" spans="1:26" x14ac:dyDescent="0.35">
      <c r="A203" s="28" t="b">
        <v>1</v>
      </c>
      <c r="B203" s="2" t="s">
        <v>650</v>
      </c>
      <c r="C203" s="103">
        <v>12</v>
      </c>
      <c r="D203" s="2">
        <v>31.92</v>
      </c>
      <c r="E203" s="85">
        <v>2.6200000000000001E-2</v>
      </c>
      <c r="F203" s="2">
        <v>0</v>
      </c>
      <c r="G203" s="35"/>
      <c r="H203" s="35"/>
      <c r="I203" s="2">
        <f t="shared" si="55"/>
        <v>8.0799999999999983</v>
      </c>
      <c r="J203" s="85">
        <f t="shared" si="52"/>
        <v>5.6266666666666687</v>
      </c>
      <c r="K203" s="85">
        <f t="shared" si="56"/>
        <v>-2.4533333333333296</v>
      </c>
      <c r="L203" s="2">
        <f t="shared" si="54"/>
        <v>5.4768005158047526</v>
      </c>
      <c r="M203" s="29"/>
      <c r="N203" s="2"/>
      <c r="O203" s="28" t="b">
        <v>1</v>
      </c>
      <c r="P203" s="2" t="s">
        <v>371</v>
      </c>
      <c r="Q203" s="2" t="s">
        <v>372</v>
      </c>
      <c r="R203" s="2">
        <v>40</v>
      </c>
      <c r="S203" s="85">
        <v>5.6100000000000004E-3</v>
      </c>
      <c r="T203" s="2">
        <v>0</v>
      </c>
      <c r="U203" s="2" t="s">
        <v>227</v>
      </c>
      <c r="V203" s="2"/>
      <c r="W203" s="2"/>
      <c r="X203" s="2"/>
      <c r="Y203" s="2"/>
      <c r="Z203" s="29"/>
    </row>
    <row r="204" spans="1:26" x14ac:dyDescent="0.35">
      <c r="A204" s="28" t="b">
        <v>1</v>
      </c>
      <c r="B204" s="2" t="s">
        <v>652</v>
      </c>
      <c r="C204" s="102">
        <v>12</v>
      </c>
      <c r="D204" s="2">
        <v>31.83</v>
      </c>
      <c r="E204" s="85">
        <v>2.7799999999999998E-2</v>
      </c>
      <c r="F204" s="2">
        <v>0</v>
      </c>
      <c r="G204" s="35"/>
      <c r="H204" s="35"/>
      <c r="I204" s="2">
        <f t="shared" si="55"/>
        <v>7.4500000000000028</v>
      </c>
      <c r="J204" s="85">
        <f t="shared" si="52"/>
        <v>5.6266666666666687</v>
      </c>
      <c r="K204" s="85">
        <f t="shared" si="56"/>
        <v>-1.8233333333333341</v>
      </c>
      <c r="L204" s="2">
        <f t="shared" si="54"/>
        <v>3.5389793247185861</v>
      </c>
      <c r="M204" s="29">
        <f t="shared" ref="M204" si="67">AVERAGE(L202:L204)</f>
        <v>4.3324461856454173</v>
      </c>
      <c r="N204" s="2"/>
      <c r="O204" s="28" t="b">
        <v>1</v>
      </c>
      <c r="P204" s="2" t="s">
        <v>373</v>
      </c>
      <c r="Q204" s="2" t="s">
        <v>374</v>
      </c>
      <c r="R204" s="2">
        <v>39.28</v>
      </c>
      <c r="S204" s="85">
        <v>8.9800000000000001E-3</v>
      </c>
      <c r="T204" s="2">
        <v>0</v>
      </c>
      <c r="U204" s="2"/>
      <c r="V204" s="2"/>
      <c r="W204" s="2"/>
      <c r="X204" s="2"/>
      <c r="Y204" s="2"/>
      <c r="Z204" s="29"/>
    </row>
    <row r="205" spans="1:26" x14ac:dyDescent="0.35">
      <c r="A205" s="28" t="b">
        <v>1</v>
      </c>
      <c r="B205" s="2" t="s">
        <v>654</v>
      </c>
      <c r="C205" s="102">
        <v>13</v>
      </c>
      <c r="D205" s="2">
        <v>32.03</v>
      </c>
      <c r="E205" s="85">
        <v>2.46E-2</v>
      </c>
      <c r="F205" s="2">
        <v>0</v>
      </c>
      <c r="G205" s="35"/>
      <c r="H205" s="35"/>
      <c r="I205" s="2">
        <f t="shared" si="55"/>
        <v>5.1999999999999957</v>
      </c>
      <c r="J205" s="85">
        <f t="shared" si="52"/>
        <v>5.6266666666666687</v>
      </c>
      <c r="K205" s="85">
        <f t="shared" si="56"/>
        <v>0.42666666666667297</v>
      </c>
      <c r="L205" s="2">
        <f t="shared" si="54"/>
        <v>0.74397875695321403</v>
      </c>
      <c r="M205" s="29"/>
      <c r="N205" s="2"/>
      <c r="O205" s="28" t="b">
        <v>1</v>
      </c>
      <c r="P205" s="2" t="s">
        <v>387</v>
      </c>
      <c r="Q205" s="2" t="s">
        <v>388</v>
      </c>
      <c r="R205" s="2">
        <v>37.229999999999997</v>
      </c>
      <c r="S205" s="85">
        <v>3.44E-2</v>
      </c>
      <c r="T205" s="2">
        <v>0</v>
      </c>
      <c r="U205" s="2"/>
      <c r="V205" s="2"/>
      <c r="W205" s="2"/>
      <c r="X205" s="2"/>
      <c r="Y205" s="2"/>
      <c r="Z205" s="29"/>
    </row>
    <row r="206" spans="1:26" x14ac:dyDescent="0.35">
      <c r="A206" s="28" t="b">
        <v>1</v>
      </c>
      <c r="B206" s="2" t="s">
        <v>656</v>
      </c>
      <c r="C206" s="102">
        <v>13</v>
      </c>
      <c r="D206" s="2">
        <v>32.06</v>
      </c>
      <c r="E206" s="85">
        <v>2.41E-2</v>
      </c>
      <c r="F206" s="2">
        <v>0</v>
      </c>
      <c r="G206" s="35"/>
      <c r="H206" s="35"/>
      <c r="I206" s="2">
        <f t="shared" si="55"/>
        <v>7.07</v>
      </c>
      <c r="J206" s="85">
        <f t="shared" si="52"/>
        <v>5.6266666666666687</v>
      </c>
      <c r="K206" s="85">
        <f t="shared" si="56"/>
        <v>-1.4433333333333316</v>
      </c>
      <c r="L206" s="2">
        <f t="shared" si="54"/>
        <v>2.7194847456256972</v>
      </c>
      <c r="M206" s="29"/>
      <c r="N206" s="2"/>
      <c r="O206" s="28" t="b">
        <v>1</v>
      </c>
      <c r="P206" s="2" t="s">
        <v>389</v>
      </c>
      <c r="Q206" s="2" t="s">
        <v>390</v>
      </c>
      <c r="R206" s="2">
        <v>39.130000000000003</v>
      </c>
      <c r="S206" s="85">
        <v>9.9100000000000004E-3</v>
      </c>
      <c r="T206" s="2">
        <v>0</v>
      </c>
      <c r="U206" s="2"/>
      <c r="V206" s="2"/>
      <c r="W206" s="2"/>
      <c r="X206" s="2"/>
      <c r="Y206" s="2"/>
      <c r="Z206" s="29"/>
    </row>
    <row r="207" spans="1:26" x14ac:dyDescent="0.35">
      <c r="A207" s="28" t="b">
        <v>1</v>
      </c>
      <c r="B207" s="2" t="s">
        <v>658</v>
      </c>
      <c r="C207" s="102">
        <v>13</v>
      </c>
      <c r="D207" s="2">
        <v>32.19</v>
      </c>
      <c r="E207" s="85">
        <v>2.23E-2</v>
      </c>
      <c r="F207" s="2">
        <v>0</v>
      </c>
      <c r="G207" s="35"/>
      <c r="H207" s="35"/>
      <c r="I207" s="2">
        <f t="shared" si="55"/>
        <v>5.480000000000004</v>
      </c>
      <c r="J207" s="85">
        <f t="shared" si="52"/>
        <v>5.6266666666666687</v>
      </c>
      <c r="K207" s="85">
        <f t="shared" si="56"/>
        <v>0.14666666666666472</v>
      </c>
      <c r="L207" s="2">
        <f t="shared" si="54"/>
        <v>0.90333520079118357</v>
      </c>
      <c r="M207" s="29">
        <f t="shared" ref="M207" si="68">AVERAGE(L205:L207)</f>
        <v>1.4555995677900315</v>
      </c>
      <c r="N207" s="2"/>
      <c r="O207" s="28" t="b">
        <v>1</v>
      </c>
      <c r="P207" s="2" t="s">
        <v>391</v>
      </c>
      <c r="Q207" s="2" t="s">
        <v>392</v>
      </c>
      <c r="R207" s="2">
        <v>37.67</v>
      </c>
      <c r="S207" s="85">
        <v>2.58E-2</v>
      </c>
      <c r="T207" s="2">
        <v>0</v>
      </c>
      <c r="U207" s="2"/>
      <c r="V207" s="2"/>
      <c r="W207" s="2"/>
      <c r="X207" s="2"/>
      <c r="Y207" s="2"/>
      <c r="Z207" s="29"/>
    </row>
    <row r="208" spans="1:26" x14ac:dyDescent="0.35">
      <c r="A208" s="28" t="b">
        <v>1</v>
      </c>
      <c r="B208" s="2" t="s">
        <v>660</v>
      </c>
      <c r="C208" s="102">
        <v>14</v>
      </c>
      <c r="D208" s="2">
        <v>34.08</v>
      </c>
      <c r="E208" s="85">
        <v>6.94E-3</v>
      </c>
      <c r="F208" s="2">
        <v>0</v>
      </c>
      <c r="G208" s="35"/>
      <c r="H208" s="35"/>
      <c r="I208" s="2">
        <f t="shared" si="55"/>
        <v>5.9200000000000017</v>
      </c>
      <c r="J208" s="85">
        <f t="shared" si="52"/>
        <v>5.6266666666666687</v>
      </c>
      <c r="K208" s="85">
        <f t="shared" si="56"/>
        <v>-0.293333333333333</v>
      </c>
      <c r="L208" s="2">
        <f t="shared" si="54"/>
        <v>1.2254684425291291</v>
      </c>
      <c r="M208" s="29"/>
      <c r="N208" s="2"/>
      <c r="O208" s="28" t="b">
        <v>1</v>
      </c>
      <c r="P208" s="2" t="s">
        <v>408</v>
      </c>
      <c r="Q208" s="2" t="s">
        <v>409</v>
      </c>
      <c r="R208" s="2">
        <v>40</v>
      </c>
      <c r="S208" s="85">
        <v>5.6100000000000004E-3</v>
      </c>
      <c r="T208" s="2">
        <v>0</v>
      </c>
      <c r="U208" s="2" t="s">
        <v>227</v>
      </c>
      <c r="V208" s="2"/>
      <c r="W208" s="2"/>
      <c r="X208" s="2"/>
      <c r="Y208" s="2"/>
      <c r="Z208" s="29"/>
    </row>
    <row r="209" spans="1:26" x14ac:dyDescent="0.35">
      <c r="A209" s="28" t="b">
        <v>1</v>
      </c>
      <c r="B209" s="2" t="s">
        <v>662</v>
      </c>
      <c r="C209" s="103">
        <v>14</v>
      </c>
      <c r="D209" s="2">
        <v>35.909999999999997</v>
      </c>
      <c r="E209" s="85">
        <v>2.2399999999999998E-3</v>
      </c>
      <c r="F209" s="2">
        <v>0</v>
      </c>
      <c r="G209" s="35"/>
      <c r="H209" s="35"/>
      <c r="I209" s="2">
        <f t="shared" si="55"/>
        <v>4.0900000000000034</v>
      </c>
      <c r="J209" s="85">
        <f t="shared" si="52"/>
        <v>5.6266666666666687</v>
      </c>
      <c r="K209" s="85">
        <f t="shared" si="56"/>
        <v>1.5366666666666653</v>
      </c>
      <c r="L209" s="2">
        <f t="shared" si="54"/>
        <v>0.34468091724644473</v>
      </c>
      <c r="M209" s="29"/>
      <c r="N209" s="2"/>
      <c r="O209" s="28" t="b">
        <v>1</v>
      </c>
      <c r="P209" s="2" t="s">
        <v>410</v>
      </c>
      <c r="Q209" s="2" t="s">
        <v>411</v>
      </c>
      <c r="R209" s="2">
        <v>40</v>
      </c>
      <c r="S209" s="85">
        <v>5.6100000000000004E-3</v>
      </c>
      <c r="T209" s="2">
        <v>0</v>
      </c>
      <c r="U209" s="2" t="s">
        <v>227</v>
      </c>
      <c r="V209" s="2"/>
      <c r="W209" s="2"/>
      <c r="X209" s="2"/>
      <c r="Y209" s="2"/>
      <c r="Z209" s="29"/>
    </row>
    <row r="210" spans="1:26" x14ac:dyDescent="0.35">
      <c r="A210" s="28" t="b">
        <v>1</v>
      </c>
      <c r="B210" s="2" t="s">
        <v>664</v>
      </c>
      <c r="C210" s="102">
        <v>14</v>
      </c>
      <c r="D210" s="2">
        <v>33.229999999999997</v>
      </c>
      <c r="E210" s="85">
        <v>1.17E-2</v>
      </c>
      <c r="F210" s="2">
        <v>0</v>
      </c>
      <c r="G210" s="35"/>
      <c r="H210" s="35"/>
      <c r="I210" s="2">
        <f t="shared" si="55"/>
        <v>6.7700000000000031</v>
      </c>
      <c r="J210" s="85">
        <f t="shared" si="52"/>
        <v>5.6266666666666687</v>
      </c>
      <c r="K210" s="85">
        <f t="shared" si="56"/>
        <v>-1.1433333333333344</v>
      </c>
      <c r="L210" s="2">
        <f t="shared" si="54"/>
        <v>2.2089080014887048</v>
      </c>
      <c r="M210" s="29">
        <f t="shared" ref="M210" si="69">AVERAGE(L208:L210)</f>
        <v>1.2596857870880929</v>
      </c>
      <c r="N210" s="2"/>
      <c r="O210" s="28" t="b">
        <v>1</v>
      </c>
      <c r="P210" s="2" t="s">
        <v>412</v>
      </c>
      <c r="Q210" s="2" t="s">
        <v>413</v>
      </c>
      <c r="R210" s="2">
        <v>40</v>
      </c>
      <c r="S210" s="85">
        <v>5.6100000000000004E-3</v>
      </c>
      <c r="T210" s="2">
        <v>0</v>
      </c>
      <c r="U210" s="2" t="s">
        <v>227</v>
      </c>
      <c r="V210" s="2"/>
      <c r="W210" s="2"/>
      <c r="X210" s="2"/>
      <c r="Y210" s="2"/>
      <c r="Z210" s="29"/>
    </row>
    <row r="211" spans="1:26" x14ac:dyDescent="0.35">
      <c r="A211" s="28" t="b">
        <v>1</v>
      </c>
      <c r="B211" s="2" t="s">
        <v>666</v>
      </c>
      <c r="C211" s="102">
        <v>15</v>
      </c>
      <c r="D211" s="2">
        <v>30.09</v>
      </c>
      <c r="E211" s="85">
        <v>8.14E-2</v>
      </c>
      <c r="F211" s="2">
        <v>0</v>
      </c>
      <c r="G211" s="35"/>
      <c r="H211" s="35"/>
      <c r="I211" s="2">
        <f t="shared" si="55"/>
        <v>6.9599999999999973</v>
      </c>
      <c r="J211" s="85">
        <f t="shared" si="52"/>
        <v>5.6266666666666687</v>
      </c>
      <c r="K211" s="85">
        <f t="shared" si="56"/>
        <v>-1.3333333333333286</v>
      </c>
      <c r="L211" s="2">
        <f t="shared" si="54"/>
        <v>2.5198420997897379</v>
      </c>
      <c r="M211" s="29"/>
      <c r="N211" s="2"/>
      <c r="O211" s="28" t="b">
        <v>1</v>
      </c>
      <c r="P211" s="2" t="s">
        <v>429</v>
      </c>
      <c r="Q211" s="2" t="s">
        <v>430</v>
      </c>
      <c r="R211" s="2">
        <v>37.049999999999997</v>
      </c>
      <c r="S211" s="85">
        <v>3.8699999999999998E-2</v>
      </c>
      <c r="T211" s="2">
        <v>0</v>
      </c>
      <c r="U211" s="2"/>
      <c r="V211" s="2"/>
      <c r="W211" s="2"/>
      <c r="X211" s="2"/>
      <c r="Y211" s="2"/>
      <c r="Z211" s="29"/>
    </row>
    <row r="212" spans="1:26" x14ac:dyDescent="0.35">
      <c r="A212" s="28" t="b">
        <v>1</v>
      </c>
      <c r="B212" s="2" t="s">
        <v>668</v>
      </c>
      <c r="C212" s="102">
        <v>15</v>
      </c>
      <c r="D212" s="2">
        <v>30.05</v>
      </c>
      <c r="E212" s="85">
        <v>8.3400000000000002E-2</v>
      </c>
      <c r="F212" s="2">
        <v>0</v>
      </c>
      <c r="G212" s="35"/>
      <c r="H212" s="35"/>
      <c r="I212" s="2">
        <f t="shared" si="55"/>
        <v>5.9299999999999962</v>
      </c>
      <c r="J212" s="85">
        <f t="shared" si="52"/>
        <v>5.6266666666666687</v>
      </c>
      <c r="K212" s="85">
        <f t="shared" si="56"/>
        <v>-0.30333333333332746</v>
      </c>
      <c r="L212" s="2">
        <f t="shared" si="54"/>
        <v>1.233992249624065</v>
      </c>
      <c r="M212" s="29"/>
      <c r="N212" s="2"/>
      <c r="O212" s="28" t="b">
        <v>1</v>
      </c>
      <c r="P212" s="2" t="s">
        <v>431</v>
      </c>
      <c r="Q212" s="2" t="s">
        <v>432</v>
      </c>
      <c r="R212" s="2">
        <v>35.979999999999997</v>
      </c>
      <c r="S212" s="85">
        <v>7.8299999999999995E-2</v>
      </c>
      <c r="T212" s="2">
        <v>0</v>
      </c>
      <c r="U212" s="2"/>
      <c r="V212" s="2"/>
      <c r="W212" s="2"/>
      <c r="X212" s="2"/>
      <c r="Y212" s="2"/>
      <c r="Z212" s="29"/>
    </row>
    <row r="213" spans="1:26" x14ac:dyDescent="0.35">
      <c r="A213" s="28" t="b">
        <v>1</v>
      </c>
      <c r="B213" s="2" t="s">
        <v>670</v>
      </c>
      <c r="C213" s="102">
        <v>15</v>
      </c>
      <c r="D213" s="2">
        <v>30.22</v>
      </c>
      <c r="E213" s="85">
        <v>7.4899999999999994E-2</v>
      </c>
      <c r="F213" s="2">
        <v>0</v>
      </c>
      <c r="G213" s="35"/>
      <c r="H213" s="35"/>
      <c r="I213" s="2">
        <f t="shared" si="55"/>
        <v>6.2700000000000031</v>
      </c>
      <c r="J213" s="85">
        <f t="shared" si="52"/>
        <v>5.6266666666666687</v>
      </c>
      <c r="K213" s="85">
        <f t="shared" si="56"/>
        <v>-0.64333333333333442</v>
      </c>
      <c r="L213" s="2">
        <f t="shared" si="54"/>
        <v>1.5619338268698875</v>
      </c>
      <c r="M213" s="29">
        <f t="shared" ref="M213" si="70">AVERAGE(L211:L213)</f>
        <v>1.7719227254278966</v>
      </c>
      <c r="N213" s="2"/>
      <c r="O213" s="28" t="b">
        <v>1</v>
      </c>
      <c r="P213" s="2" t="s">
        <v>433</v>
      </c>
      <c r="Q213" s="2" t="s">
        <v>434</v>
      </c>
      <c r="R213" s="2">
        <v>36.49</v>
      </c>
      <c r="S213" s="85">
        <v>5.5800000000000002E-2</v>
      </c>
      <c r="T213" s="2">
        <v>0</v>
      </c>
      <c r="U213" s="2"/>
      <c r="V213" s="2"/>
      <c r="W213" s="2"/>
      <c r="X213" s="2"/>
      <c r="Y213" s="2"/>
      <c r="Z213" s="29"/>
    </row>
    <row r="214" spans="1:26" x14ac:dyDescent="0.35">
      <c r="A214" s="28" t="b">
        <v>1</v>
      </c>
      <c r="B214" s="2" t="s">
        <v>672</v>
      </c>
      <c r="C214" s="102">
        <v>16</v>
      </c>
      <c r="D214" s="2">
        <v>32.07</v>
      </c>
      <c r="E214" s="85">
        <v>2.3900000000000001E-2</v>
      </c>
      <c r="F214" s="2">
        <v>0</v>
      </c>
      <c r="G214" s="35"/>
      <c r="H214" s="35"/>
      <c r="I214" s="2">
        <f t="shared" si="55"/>
        <v>5.07</v>
      </c>
      <c r="J214" s="85">
        <f t="shared" si="52"/>
        <v>5.6266666666666687</v>
      </c>
      <c r="K214" s="85">
        <f t="shared" si="56"/>
        <v>0.55666666666666842</v>
      </c>
      <c r="L214" s="2">
        <f t="shared" si="54"/>
        <v>0.6798711864064243</v>
      </c>
      <c r="M214" s="29"/>
      <c r="N214" s="2"/>
      <c r="O214" s="28" t="b">
        <v>1</v>
      </c>
      <c r="P214" s="2" t="s">
        <v>450</v>
      </c>
      <c r="Q214" s="2" t="s">
        <v>451</v>
      </c>
      <c r="R214" s="2">
        <v>37.14</v>
      </c>
      <c r="S214" s="85">
        <v>3.6499999999999998E-2</v>
      </c>
      <c r="T214" s="2">
        <v>0</v>
      </c>
      <c r="U214" s="2"/>
      <c r="V214" s="2"/>
      <c r="W214" s="2"/>
      <c r="X214" s="2"/>
      <c r="Y214" s="2"/>
      <c r="Z214" s="29"/>
    </row>
    <row r="215" spans="1:26" x14ac:dyDescent="0.35">
      <c r="A215" s="28" t="b">
        <v>1</v>
      </c>
      <c r="B215" s="2" t="s">
        <v>674</v>
      </c>
      <c r="C215" s="103">
        <v>16</v>
      </c>
      <c r="D215" s="2">
        <v>31.63</v>
      </c>
      <c r="E215" s="85">
        <v>3.1399999999999997E-2</v>
      </c>
      <c r="F215" s="2">
        <v>0</v>
      </c>
      <c r="G215" s="35"/>
      <c r="H215" s="35"/>
      <c r="I215" s="2">
        <f t="shared" si="55"/>
        <v>6.2100000000000044</v>
      </c>
      <c r="J215" s="85">
        <f t="shared" si="52"/>
        <v>5.6266666666666687</v>
      </c>
      <c r="K215" s="85">
        <f t="shared" si="56"/>
        <v>-0.5833333333333357</v>
      </c>
      <c r="L215" s="2">
        <f t="shared" si="54"/>
        <v>1.498307076876684</v>
      </c>
      <c r="M215" s="29"/>
      <c r="N215" s="2"/>
      <c r="O215" s="28" t="b">
        <v>1</v>
      </c>
      <c r="P215" s="2" t="s">
        <v>452</v>
      </c>
      <c r="Q215" s="2" t="s">
        <v>453</v>
      </c>
      <c r="R215" s="2">
        <v>37.840000000000003</v>
      </c>
      <c r="S215" s="85">
        <v>2.3099999999999999E-2</v>
      </c>
      <c r="T215" s="2">
        <v>0</v>
      </c>
      <c r="U215" s="2"/>
      <c r="V215" s="2"/>
      <c r="W215" s="2"/>
      <c r="X215" s="2"/>
      <c r="Y215" s="2"/>
      <c r="Z215" s="29"/>
    </row>
    <row r="216" spans="1:26" x14ac:dyDescent="0.35">
      <c r="A216" s="28" t="b">
        <v>1</v>
      </c>
      <c r="B216" s="2" t="s">
        <v>676</v>
      </c>
      <c r="C216" s="102">
        <v>16</v>
      </c>
      <c r="D216" s="2">
        <v>31.6</v>
      </c>
      <c r="E216" s="85">
        <v>3.2099999999999997E-2</v>
      </c>
      <c r="F216" s="2">
        <v>0</v>
      </c>
      <c r="G216" s="35"/>
      <c r="H216" s="35"/>
      <c r="I216" s="2">
        <f t="shared" si="55"/>
        <v>5.6499999999999986</v>
      </c>
      <c r="J216" s="85">
        <f t="shared" si="52"/>
        <v>5.6266666666666687</v>
      </c>
      <c r="K216" s="85">
        <f t="shared" si="56"/>
        <v>-2.3333333333329875E-2</v>
      </c>
      <c r="L216" s="2">
        <f t="shared" si="54"/>
        <v>1.0163049321681865</v>
      </c>
      <c r="M216" s="29">
        <f t="shared" ref="M216" si="71">AVERAGE(L214:L216)</f>
        <v>1.0648277318170982</v>
      </c>
      <c r="N216" s="2"/>
      <c r="O216" s="28" t="b">
        <v>1</v>
      </c>
      <c r="P216" s="2" t="s">
        <v>454</v>
      </c>
      <c r="Q216" s="2" t="s">
        <v>455</v>
      </c>
      <c r="R216" s="2">
        <v>37.25</v>
      </c>
      <c r="S216" s="85">
        <v>3.4000000000000002E-2</v>
      </c>
      <c r="T216" s="2">
        <v>0</v>
      </c>
      <c r="U216" s="2"/>
      <c r="V216" s="2"/>
      <c r="W216" s="2"/>
      <c r="X216" s="2"/>
      <c r="Y216" s="2"/>
      <c r="Z216" s="29"/>
    </row>
    <row r="217" spans="1:26" x14ac:dyDescent="0.35">
      <c r="A217" s="28" t="b">
        <v>1</v>
      </c>
      <c r="B217" s="2" t="s">
        <v>678</v>
      </c>
      <c r="C217" s="102">
        <v>17</v>
      </c>
      <c r="D217" s="2">
        <v>31.13</v>
      </c>
      <c r="E217" s="85">
        <v>4.2700000000000002E-2</v>
      </c>
      <c r="F217" s="2">
        <v>0</v>
      </c>
      <c r="G217" s="35"/>
      <c r="H217" s="35"/>
      <c r="I217" s="2">
        <f t="shared" si="55"/>
        <v>4.9400000000000013</v>
      </c>
      <c r="J217" s="85">
        <f t="shared" si="52"/>
        <v>5.6266666666666687</v>
      </c>
      <c r="K217" s="85">
        <f t="shared" si="56"/>
        <v>0.68666666666666742</v>
      </c>
      <c r="L217" s="2">
        <f t="shared" si="54"/>
        <v>0.62128767224296633</v>
      </c>
      <c r="M217" s="29"/>
      <c r="N217" s="2"/>
      <c r="O217" s="28" t="b">
        <v>1</v>
      </c>
      <c r="P217" s="2" t="s">
        <v>465</v>
      </c>
      <c r="Q217" s="2" t="s">
        <v>466</v>
      </c>
      <c r="R217" s="2">
        <v>36.07</v>
      </c>
      <c r="S217" s="85">
        <v>7.3599999999999999E-2</v>
      </c>
      <c r="T217" s="2">
        <v>0</v>
      </c>
      <c r="U217" s="2"/>
      <c r="V217" s="2"/>
      <c r="W217" s="2"/>
      <c r="X217" s="2"/>
      <c r="Y217" s="2"/>
      <c r="Z217" s="29"/>
    </row>
    <row r="218" spans="1:26" x14ac:dyDescent="0.35">
      <c r="A218" s="28" t="b">
        <v>1</v>
      </c>
      <c r="B218" s="2" t="s">
        <v>680</v>
      </c>
      <c r="C218" s="102">
        <v>17</v>
      </c>
      <c r="D218" s="2">
        <v>30.91</v>
      </c>
      <c r="E218" s="85">
        <v>4.8899999999999999E-2</v>
      </c>
      <c r="F218" s="2">
        <v>0</v>
      </c>
      <c r="G218" s="35"/>
      <c r="H218" s="35"/>
      <c r="I218" s="2">
        <f t="shared" si="55"/>
        <v>6.0100000000000016</v>
      </c>
      <c r="J218" s="85">
        <f t="shared" si="52"/>
        <v>5.6266666666666687</v>
      </c>
      <c r="K218" s="85">
        <f t="shared" si="56"/>
        <v>-0.38333333333333286</v>
      </c>
      <c r="L218" s="2">
        <f t="shared" si="54"/>
        <v>1.3043520697655639</v>
      </c>
      <c r="M218" s="29"/>
      <c r="N218" s="2"/>
      <c r="O218" s="28" t="b">
        <v>1</v>
      </c>
      <c r="P218" s="2" t="s">
        <v>467</v>
      </c>
      <c r="Q218" s="2" t="s">
        <v>468</v>
      </c>
      <c r="R218" s="2">
        <v>36.92</v>
      </c>
      <c r="S218" s="85">
        <v>4.2200000000000001E-2</v>
      </c>
      <c r="T218" s="2">
        <v>0</v>
      </c>
      <c r="U218" s="2"/>
      <c r="V218" s="2"/>
      <c r="W218" s="2"/>
      <c r="X218" s="2"/>
      <c r="Y218" s="2"/>
      <c r="Z218" s="29"/>
    </row>
    <row r="219" spans="1:26" x14ac:dyDescent="0.35">
      <c r="A219" s="28" t="b">
        <v>1</v>
      </c>
      <c r="B219" s="2" t="s">
        <v>682</v>
      </c>
      <c r="C219" s="102">
        <v>17</v>
      </c>
      <c r="D219" s="2">
        <v>31.19</v>
      </c>
      <c r="E219" s="85">
        <v>4.1300000000000003E-2</v>
      </c>
      <c r="F219" s="2">
        <v>0</v>
      </c>
      <c r="G219" s="35"/>
      <c r="H219" s="35"/>
      <c r="I219" s="2">
        <f t="shared" si="55"/>
        <v>5.3300000000000018</v>
      </c>
      <c r="J219" s="85">
        <f t="shared" si="52"/>
        <v>5.6266666666666687</v>
      </c>
      <c r="K219" s="85">
        <f t="shared" si="56"/>
        <v>0.29666666666666686</v>
      </c>
      <c r="L219" s="2">
        <f t="shared" si="54"/>
        <v>0.81413126760570009</v>
      </c>
      <c r="M219" s="29">
        <f t="shared" ref="M219" si="72">AVERAGE(L217:L219)</f>
        <v>0.91325700320474346</v>
      </c>
      <c r="N219" s="2"/>
      <c r="O219" s="28" t="b">
        <v>1</v>
      </c>
      <c r="P219" s="2" t="s">
        <v>469</v>
      </c>
      <c r="Q219" s="2" t="s">
        <v>470</v>
      </c>
      <c r="R219" s="2">
        <v>36.520000000000003</v>
      </c>
      <c r="S219" s="85">
        <v>5.4800000000000001E-2</v>
      </c>
      <c r="T219" s="2">
        <v>0</v>
      </c>
      <c r="U219" s="2"/>
      <c r="V219" s="2"/>
      <c r="W219" s="2"/>
      <c r="X219" s="2"/>
      <c r="Y219" s="2"/>
      <c r="Z219" s="29"/>
    </row>
    <row r="220" spans="1:26" x14ac:dyDescent="0.35">
      <c r="A220" s="28" t="b">
        <v>1</v>
      </c>
      <c r="B220" s="2" t="s">
        <v>684</v>
      </c>
      <c r="C220" s="102">
        <v>18</v>
      </c>
      <c r="D220" s="2">
        <v>31.06</v>
      </c>
      <c r="E220" s="85">
        <v>4.4699999999999997E-2</v>
      </c>
      <c r="F220" s="2">
        <v>0</v>
      </c>
      <c r="G220" s="35"/>
      <c r="H220" s="35"/>
      <c r="I220" s="2">
        <f t="shared" si="55"/>
        <v>6.2399999999999984</v>
      </c>
      <c r="J220" s="85">
        <f t="shared" si="52"/>
        <v>5.6266666666666687</v>
      </c>
      <c r="K220" s="85">
        <f t="shared" si="56"/>
        <v>-0.61333333333332973</v>
      </c>
      <c r="L220" s="2">
        <f t="shared" si="54"/>
        <v>1.5297896935239879</v>
      </c>
      <c r="M220" s="29"/>
      <c r="N220" s="2"/>
      <c r="O220" s="28" t="b">
        <v>1</v>
      </c>
      <c r="P220" s="2" t="s">
        <v>480</v>
      </c>
      <c r="Q220" s="2" t="s">
        <v>481</v>
      </c>
      <c r="R220" s="2">
        <v>37.299999999999997</v>
      </c>
      <c r="S220" s="85">
        <v>3.2899999999999999E-2</v>
      </c>
      <c r="T220" s="2">
        <v>0</v>
      </c>
      <c r="U220" s="2"/>
      <c r="V220" s="2"/>
      <c r="W220" s="2"/>
      <c r="X220" s="2"/>
      <c r="Y220" s="2"/>
      <c r="Z220" s="29"/>
    </row>
    <row r="221" spans="1:26" x14ac:dyDescent="0.35">
      <c r="A221" s="28" t="b">
        <v>1</v>
      </c>
      <c r="B221" s="2" t="s">
        <v>686</v>
      </c>
      <c r="C221" s="103">
        <v>18</v>
      </c>
      <c r="D221" s="2">
        <v>31.48</v>
      </c>
      <c r="E221" s="85">
        <v>3.4599999999999999E-2</v>
      </c>
      <c r="F221" s="2">
        <v>0</v>
      </c>
      <c r="G221" s="35"/>
      <c r="H221" s="35"/>
      <c r="I221" s="2">
        <f t="shared" si="55"/>
        <v>7.379999999999999</v>
      </c>
      <c r="J221" s="85">
        <f t="shared" si="52"/>
        <v>5.6266666666666687</v>
      </c>
      <c r="K221" s="85">
        <f t="shared" si="56"/>
        <v>-1.7533333333333303</v>
      </c>
      <c r="L221" s="2">
        <f t="shared" si="54"/>
        <v>3.3713661790187905</v>
      </c>
      <c r="M221" s="29"/>
      <c r="N221" s="2"/>
      <c r="O221" s="28" t="b">
        <v>1</v>
      </c>
      <c r="P221" s="2" t="s">
        <v>482</v>
      </c>
      <c r="Q221" s="2" t="s">
        <v>483</v>
      </c>
      <c r="R221" s="2">
        <v>38.86</v>
      </c>
      <c r="S221" s="85">
        <v>1.1900000000000001E-2</v>
      </c>
      <c r="T221" s="2">
        <v>0</v>
      </c>
      <c r="U221" s="2"/>
      <c r="V221" s="2"/>
      <c r="W221" s="2"/>
      <c r="X221" s="2"/>
      <c r="Y221" s="2"/>
      <c r="Z221" s="29"/>
    </row>
    <row r="222" spans="1:26" x14ac:dyDescent="0.35">
      <c r="A222" s="28" t="b">
        <v>1</v>
      </c>
      <c r="B222" s="2" t="s">
        <v>688</v>
      </c>
      <c r="C222" s="102">
        <v>18</v>
      </c>
      <c r="D222" s="2">
        <v>31.7</v>
      </c>
      <c r="E222" s="85">
        <v>3.0200000000000001E-2</v>
      </c>
      <c r="F222" s="2">
        <v>0</v>
      </c>
      <c r="G222" s="35"/>
      <c r="H222" s="35"/>
      <c r="I222" s="2">
        <f t="shared" si="55"/>
        <v>5.7399999999999984</v>
      </c>
      <c r="J222" s="85">
        <f t="shared" si="52"/>
        <v>5.6266666666666687</v>
      </c>
      <c r="K222" s="85">
        <f t="shared" si="56"/>
        <v>-0.11333333333332973</v>
      </c>
      <c r="L222" s="2">
        <f t="shared" si="54"/>
        <v>1.0817246660801021</v>
      </c>
      <c r="M222" s="29">
        <f t="shared" ref="M222" si="73">AVERAGE(L220:L222)</f>
        <v>1.9942935128742938</v>
      </c>
      <c r="N222" s="2"/>
      <c r="O222" s="28" t="b">
        <v>1</v>
      </c>
      <c r="P222" s="2" t="s">
        <v>484</v>
      </c>
      <c r="Q222" s="2" t="s">
        <v>485</v>
      </c>
      <c r="R222" s="2">
        <v>37.44</v>
      </c>
      <c r="S222" s="85">
        <v>2.9899999999999999E-2</v>
      </c>
      <c r="T222" s="2">
        <v>0</v>
      </c>
      <c r="U222" s="2"/>
      <c r="V222" s="2"/>
      <c r="W222" s="2"/>
      <c r="X222" s="2"/>
      <c r="Y222" s="2"/>
      <c r="Z222" s="29"/>
    </row>
    <row r="223" spans="1:26" x14ac:dyDescent="0.35">
      <c r="A223" s="28" t="b">
        <v>1</v>
      </c>
      <c r="B223" s="2" t="s">
        <v>690</v>
      </c>
      <c r="C223" s="102">
        <v>19</v>
      </c>
      <c r="D223" s="2">
        <v>31.1</v>
      </c>
      <c r="E223" s="85">
        <v>4.3499999999999997E-2</v>
      </c>
      <c r="F223" s="2">
        <v>0</v>
      </c>
      <c r="G223" s="35"/>
      <c r="H223" s="35"/>
      <c r="I223" s="2">
        <f t="shared" si="55"/>
        <v>5.5399999999999991</v>
      </c>
      <c r="J223" s="85">
        <f t="shared" si="52"/>
        <v>5.6266666666666687</v>
      </c>
      <c r="K223" s="85">
        <f t="shared" si="56"/>
        <v>8.6666666666669556E-2</v>
      </c>
      <c r="L223" s="2">
        <f t="shared" si="54"/>
        <v>0.9416960173873451</v>
      </c>
      <c r="M223" s="29"/>
      <c r="N223" s="2"/>
      <c r="O223" s="28" t="b">
        <v>1</v>
      </c>
      <c r="P223" s="2" t="s">
        <v>495</v>
      </c>
      <c r="Q223" s="2" t="s">
        <v>496</v>
      </c>
      <c r="R223" s="2">
        <v>36.64</v>
      </c>
      <c r="S223" s="85">
        <v>5.0700000000000002E-2</v>
      </c>
      <c r="T223" s="2">
        <v>0</v>
      </c>
      <c r="U223" s="2"/>
      <c r="V223" s="2"/>
      <c r="W223" s="2"/>
      <c r="X223" s="2"/>
      <c r="Y223" s="2"/>
      <c r="Z223" s="29"/>
    </row>
    <row r="224" spans="1:26" x14ac:dyDescent="0.35">
      <c r="A224" s="28" t="b">
        <v>1</v>
      </c>
      <c r="B224" s="2" t="s">
        <v>692</v>
      </c>
      <c r="C224" s="102">
        <v>19</v>
      </c>
      <c r="D224" s="2">
        <v>30.85</v>
      </c>
      <c r="E224" s="85">
        <v>5.0999999999999997E-2</v>
      </c>
      <c r="F224" s="2">
        <v>0</v>
      </c>
      <c r="G224" s="35"/>
      <c r="H224" s="35"/>
      <c r="I224" s="2">
        <f t="shared" si="55"/>
        <v>5.7899999999999991</v>
      </c>
      <c r="J224" s="85">
        <f t="shared" si="52"/>
        <v>5.6266666666666687</v>
      </c>
      <c r="K224" s="85">
        <f t="shared" si="56"/>
        <v>-0.16333333333333044</v>
      </c>
      <c r="L224" s="2">
        <f t="shared" si="54"/>
        <v>1.1198716040467569</v>
      </c>
      <c r="M224" s="29"/>
      <c r="N224" s="2"/>
      <c r="O224" s="28" t="b">
        <v>1</v>
      </c>
      <c r="P224" s="2" t="s">
        <v>497</v>
      </c>
      <c r="Q224" s="2" t="s">
        <v>498</v>
      </c>
      <c r="R224" s="2">
        <v>36.64</v>
      </c>
      <c r="S224" s="85">
        <v>5.0599999999999999E-2</v>
      </c>
      <c r="T224" s="2">
        <v>0</v>
      </c>
      <c r="U224" s="2"/>
      <c r="V224" s="2"/>
      <c r="W224" s="2"/>
      <c r="X224" s="2"/>
      <c r="Y224" s="2"/>
      <c r="Z224" s="29"/>
    </row>
    <row r="225" spans="1:26" x14ac:dyDescent="0.35">
      <c r="A225" s="28" t="b">
        <v>1</v>
      </c>
      <c r="B225" s="2" t="s">
        <v>694</v>
      </c>
      <c r="C225" s="102">
        <v>19</v>
      </c>
      <c r="D225" s="2">
        <v>30.92</v>
      </c>
      <c r="E225" s="85">
        <v>4.8800000000000003E-2</v>
      </c>
      <c r="F225" s="2">
        <v>0</v>
      </c>
      <c r="G225" s="35"/>
      <c r="H225" s="35"/>
      <c r="I225" s="2">
        <f t="shared" si="55"/>
        <v>4.9399999999999977</v>
      </c>
      <c r="J225" s="85">
        <f t="shared" si="52"/>
        <v>5.6266666666666687</v>
      </c>
      <c r="K225" s="85">
        <f t="shared" si="56"/>
        <v>0.68666666666667098</v>
      </c>
      <c r="L225" s="2">
        <f t="shared" si="54"/>
        <v>0.62128767224296477</v>
      </c>
      <c r="M225" s="29">
        <f t="shared" ref="M225" si="74">AVERAGE(L223:L225)</f>
        <v>0.89428509789235555</v>
      </c>
      <c r="N225" s="2"/>
      <c r="O225" s="28" t="b">
        <v>1</v>
      </c>
      <c r="P225" s="2" t="s">
        <v>499</v>
      </c>
      <c r="Q225" s="2" t="s">
        <v>500</v>
      </c>
      <c r="R225" s="2">
        <v>35.86</v>
      </c>
      <c r="S225" s="85">
        <v>8.43E-2</v>
      </c>
      <c r="T225" s="2">
        <v>0</v>
      </c>
      <c r="U225" s="2"/>
      <c r="V225" s="2"/>
      <c r="W225" s="2"/>
      <c r="X225" s="2"/>
      <c r="Y225" s="2"/>
      <c r="Z225" s="29"/>
    </row>
    <row r="226" spans="1:26" x14ac:dyDescent="0.35">
      <c r="A226" s="28" t="b">
        <v>1</v>
      </c>
      <c r="B226" s="2" t="s">
        <v>696</v>
      </c>
      <c r="C226" s="102">
        <v>20</v>
      </c>
      <c r="D226" s="2">
        <v>29.68</v>
      </c>
      <c r="E226" s="85">
        <v>0.105</v>
      </c>
      <c r="F226" s="2">
        <v>0</v>
      </c>
      <c r="G226" s="35" t="s">
        <v>233</v>
      </c>
      <c r="H226" s="35"/>
      <c r="I226" s="2">
        <f t="shared" si="55"/>
        <v>5.5799999999999983</v>
      </c>
      <c r="J226" s="85">
        <f t="shared" si="52"/>
        <v>5.6266666666666687</v>
      </c>
      <c r="K226" s="85">
        <f t="shared" si="56"/>
        <v>4.6666666666670409E-2</v>
      </c>
      <c r="L226" s="2">
        <f t="shared" si="54"/>
        <v>0.96817069598288041</v>
      </c>
      <c r="M226" s="29"/>
      <c r="N226" s="2"/>
      <c r="O226" s="28" t="b">
        <v>1</v>
      </c>
      <c r="P226" s="2" t="s">
        <v>510</v>
      </c>
      <c r="Q226" s="2" t="s">
        <v>511</v>
      </c>
      <c r="R226" s="2">
        <v>35.26</v>
      </c>
      <c r="S226" s="85">
        <v>0.125</v>
      </c>
      <c r="T226" s="2">
        <v>0</v>
      </c>
      <c r="U226" s="2" t="s">
        <v>233</v>
      </c>
      <c r="V226" s="2"/>
      <c r="W226" s="2"/>
      <c r="X226" s="2"/>
      <c r="Y226" s="2"/>
      <c r="Z226" s="29"/>
    </row>
    <row r="227" spans="1:26" x14ac:dyDescent="0.35">
      <c r="A227" s="28" t="b">
        <v>1</v>
      </c>
      <c r="B227" s="2" t="s">
        <v>698</v>
      </c>
      <c r="C227" s="103">
        <v>20</v>
      </c>
      <c r="D227" s="2">
        <v>29.76</v>
      </c>
      <c r="E227" s="85">
        <v>9.9400000000000002E-2</v>
      </c>
      <c r="F227" s="2">
        <v>0</v>
      </c>
      <c r="G227" s="35"/>
      <c r="H227" s="35"/>
      <c r="I227" s="2">
        <f t="shared" si="55"/>
        <v>5.8099999999999987</v>
      </c>
      <c r="J227" s="85">
        <f t="shared" si="52"/>
        <v>5.6266666666666687</v>
      </c>
      <c r="K227" s="85">
        <f t="shared" si="56"/>
        <v>-0.18333333333333002</v>
      </c>
      <c r="L227" s="2">
        <f t="shared" si="54"/>
        <v>1.1355044290708747</v>
      </c>
      <c r="M227" s="29"/>
      <c r="N227" s="2"/>
      <c r="O227" s="28" t="b">
        <v>1</v>
      </c>
      <c r="P227" s="2" t="s">
        <v>512</v>
      </c>
      <c r="Q227" s="2" t="s">
        <v>513</v>
      </c>
      <c r="R227" s="2">
        <v>35.57</v>
      </c>
      <c r="S227" s="85">
        <v>0.10199999999999999</v>
      </c>
      <c r="T227" s="2">
        <v>0</v>
      </c>
      <c r="U227" s="2" t="s">
        <v>233</v>
      </c>
      <c r="V227" s="2"/>
      <c r="W227" s="2"/>
      <c r="X227" s="2"/>
      <c r="Y227" s="2"/>
      <c r="Z227" s="29"/>
    </row>
    <row r="228" spans="1:26" x14ac:dyDescent="0.35">
      <c r="A228" s="28" t="b">
        <v>1</v>
      </c>
      <c r="B228" s="2" t="s">
        <v>700</v>
      </c>
      <c r="C228" s="102">
        <v>20</v>
      </c>
      <c r="D228" s="2">
        <v>29.6</v>
      </c>
      <c r="E228" s="85">
        <v>0.11</v>
      </c>
      <c r="F228" s="2">
        <v>0</v>
      </c>
      <c r="G228" s="35" t="s">
        <v>233</v>
      </c>
      <c r="H228" s="35"/>
      <c r="I228" s="2">
        <f t="shared" si="55"/>
        <v>5.5899999999999963</v>
      </c>
      <c r="J228" s="85">
        <f t="shared" si="52"/>
        <v>5.6266666666666687</v>
      </c>
      <c r="K228" s="85">
        <f t="shared" si="56"/>
        <v>3.6666666666672398E-2</v>
      </c>
      <c r="L228" s="2">
        <f t="shared" si="54"/>
        <v>0.97490485572223651</v>
      </c>
      <c r="M228" s="29">
        <f t="shared" ref="M228" si="75">AVERAGE(L226:L228)</f>
        <v>1.0261933269253305</v>
      </c>
      <c r="N228" s="2"/>
      <c r="O228" s="28" t="b">
        <v>1</v>
      </c>
      <c r="P228" s="2" t="s">
        <v>514</v>
      </c>
      <c r="Q228" s="2" t="s">
        <v>515</v>
      </c>
      <c r="R228" s="2">
        <v>35.19</v>
      </c>
      <c r="S228" s="85">
        <v>0.13100000000000001</v>
      </c>
      <c r="T228" s="2">
        <v>0</v>
      </c>
      <c r="U228" s="2" t="s">
        <v>233</v>
      </c>
      <c r="V228" s="2"/>
      <c r="W228" s="2"/>
      <c r="X228" s="2"/>
      <c r="Y228" s="2"/>
      <c r="Z228" s="29"/>
    </row>
    <row r="229" spans="1:26" x14ac:dyDescent="0.35">
      <c r="A229" s="28" t="b">
        <v>1</v>
      </c>
      <c r="B229" s="2" t="s">
        <v>702</v>
      </c>
      <c r="C229" s="102">
        <v>21</v>
      </c>
      <c r="D229" s="2">
        <v>30.05</v>
      </c>
      <c r="E229" s="85">
        <v>8.3099999999999993E-2</v>
      </c>
      <c r="F229" s="2">
        <v>0</v>
      </c>
      <c r="G229" s="35"/>
      <c r="H229" s="35"/>
      <c r="I229" s="2">
        <f t="shared" si="55"/>
        <v>5.6999999999999993</v>
      </c>
      <c r="J229" s="85">
        <f t="shared" si="52"/>
        <v>5.6266666666666687</v>
      </c>
      <c r="K229" s="85">
        <f t="shared" si="56"/>
        <v>-7.3333333333330586E-2</v>
      </c>
      <c r="L229" s="2">
        <f t="shared" si="54"/>
        <v>1.0521448482007143</v>
      </c>
      <c r="M229" s="29"/>
      <c r="N229" s="2"/>
      <c r="O229" s="28" t="b">
        <v>1</v>
      </c>
      <c r="P229" s="2" t="s">
        <v>525</v>
      </c>
      <c r="Q229" s="2" t="s">
        <v>526</v>
      </c>
      <c r="R229" s="2">
        <v>35.75</v>
      </c>
      <c r="S229" s="85">
        <v>9.0999999999999998E-2</v>
      </c>
      <c r="T229" s="2">
        <v>0</v>
      </c>
      <c r="U229" s="2"/>
      <c r="V229" s="2"/>
      <c r="W229" s="2"/>
      <c r="X229" s="2"/>
      <c r="Y229" s="2"/>
      <c r="Z229" s="29"/>
    </row>
    <row r="230" spans="1:26" x14ac:dyDescent="0.35">
      <c r="A230" s="28" t="b">
        <v>1</v>
      </c>
      <c r="B230" s="2" t="s">
        <v>704</v>
      </c>
      <c r="C230" s="102">
        <v>21</v>
      </c>
      <c r="D230" s="2">
        <v>29.78</v>
      </c>
      <c r="E230" s="85">
        <v>9.8199999999999996E-2</v>
      </c>
      <c r="F230" s="2">
        <v>0</v>
      </c>
      <c r="G230" s="35"/>
      <c r="H230" s="35"/>
      <c r="I230" s="2">
        <f t="shared" si="55"/>
        <v>7.0899999999999963</v>
      </c>
      <c r="J230" s="85">
        <f t="shared" si="52"/>
        <v>5.6266666666666687</v>
      </c>
      <c r="K230" s="85">
        <f t="shared" si="56"/>
        <v>-1.4633333333333276</v>
      </c>
      <c r="L230" s="2">
        <f t="shared" si="54"/>
        <v>2.7574473379715441</v>
      </c>
      <c r="M230" s="29"/>
      <c r="N230" s="2"/>
      <c r="O230" s="28" t="b">
        <v>1</v>
      </c>
      <c r="P230" s="2" t="s">
        <v>527</v>
      </c>
      <c r="Q230" s="2" t="s">
        <v>528</v>
      </c>
      <c r="R230" s="2">
        <v>36.869999999999997</v>
      </c>
      <c r="S230" s="85">
        <v>4.3499999999999997E-2</v>
      </c>
      <c r="T230" s="2">
        <v>0</v>
      </c>
      <c r="U230" s="2"/>
      <c r="V230" s="2"/>
      <c r="W230" s="2"/>
      <c r="X230" s="2"/>
      <c r="Y230" s="2"/>
      <c r="Z230" s="29"/>
    </row>
    <row r="231" spans="1:26" x14ac:dyDescent="0.35">
      <c r="A231" s="28" t="b">
        <v>1</v>
      </c>
      <c r="B231" s="2" t="s">
        <v>706</v>
      </c>
      <c r="C231" s="102">
        <v>21</v>
      </c>
      <c r="D231" s="2">
        <v>29.09</v>
      </c>
      <c r="E231" s="85">
        <v>0.151</v>
      </c>
      <c r="F231" s="2">
        <v>0</v>
      </c>
      <c r="G231" s="35" t="s">
        <v>233</v>
      </c>
      <c r="H231" s="35"/>
      <c r="I231" s="2">
        <f t="shared" si="55"/>
        <v>6.370000000000001</v>
      </c>
      <c r="J231" s="85">
        <f t="shared" si="52"/>
        <v>5.6266666666666687</v>
      </c>
      <c r="K231" s="85">
        <f t="shared" si="56"/>
        <v>-0.74333333333333229</v>
      </c>
      <c r="L231" s="2">
        <f t="shared" si="54"/>
        <v>1.6740392258768999</v>
      </c>
      <c r="M231" s="29">
        <f t="shared" ref="M231" si="76">AVERAGE(L229:L231)</f>
        <v>1.8278771373497193</v>
      </c>
      <c r="N231" s="2"/>
      <c r="O231" s="28" t="b">
        <v>1</v>
      </c>
      <c r="P231" s="2" t="s">
        <v>529</v>
      </c>
      <c r="Q231" s="2" t="s">
        <v>530</v>
      </c>
      <c r="R231" s="2">
        <v>35.46</v>
      </c>
      <c r="S231" s="85">
        <v>0.11</v>
      </c>
      <c r="T231" s="2">
        <v>0</v>
      </c>
      <c r="U231" s="2" t="s">
        <v>233</v>
      </c>
      <c r="V231" s="2"/>
      <c r="W231" s="2"/>
      <c r="X231" s="2"/>
      <c r="Y231" s="2"/>
      <c r="Z231" s="29"/>
    </row>
    <row r="232" spans="1:26" x14ac:dyDescent="0.35">
      <c r="A232" s="28" t="b">
        <v>1</v>
      </c>
      <c r="B232" s="2" t="s">
        <v>161</v>
      </c>
      <c r="C232" s="102">
        <v>22</v>
      </c>
      <c r="D232" s="2">
        <v>33.229999999999997</v>
      </c>
      <c r="E232" s="85">
        <v>1.17E-2</v>
      </c>
      <c r="F232" s="2">
        <v>0</v>
      </c>
      <c r="G232" s="35"/>
      <c r="H232" s="35"/>
      <c r="I232" s="2">
        <f t="shared" si="55"/>
        <v>6.7700000000000031</v>
      </c>
      <c r="J232" s="85">
        <f t="shared" si="52"/>
        <v>5.6266666666666687</v>
      </c>
      <c r="K232" s="85">
        <f t="shared" si="56"/>
        <v>-1.1433333333333344</v>
      </c>
      <c r="L232" s="2">
        <f t="shared" si="54"/>
        <v>2.2089080014887048</v>
      </c>
      <c r="M232" s="29"/>
      <c r="N232" s="2"/>
      <c r="O232" s="28" t="b">
        <v>1</v>
      </c>
      <c r="P232" s="2" t="s">
        <v>321</v>
      </c>
      <c r="Q232" s="2" t="s">
        <v>322</v>
      </c>
      <c r="R232" s="2">
        <v>40</v>
      </c>
      <c r="S232" s="85">
        <v>5.6100000000000004E-3</v>
      </c>
      <c r="T232" s="2">
        <v>0</v>
      </c>
      <c r="U232" s="2" t="s">
        <v>227</v>
      </c>
      <c r="V232" s="2"/>
      <c r="W232" s="2"/>
      <c r="X232" s="2"/>
      <c r="Y232" s="2"/>
      <c r="Z232" s="29"/>
    </row>
    <row r="233" spans="1:26" x14ac:dyDescent="0.35">
      <c r="A233" s="28" t="b">
        <v>1</v>
      </c>
      <c r="B233" s="2" t="s">
        <v>165</v>
      </c>
      <c r="C233" s="103">
        <v>22</v>
      </c>
      <c r="D233" s="2">
        <v>35.5</v>
      </c>
      <c r="E233" s="85">
        <v>2.8900000000000002E-3</v>
      </c>
      <c r="F233" s="2">
        <v>0</v>
      </c>
      <c r="G233" s="35"/>
      <c r="H233" s="35"/>
      <c r="I233" s="2">
        <f t="shared" si="55"/>
        <v>4.5</v>
      </c>
      <c r="J233" s="85">
        <f t="shared" si="52"/>
        <v>5.6266666666666687</v>
      </c>
      <c r="K233" s="85">
        <f t="shared" si="56"/>
        <v>1.1266666666666687</v>
      </c>
      <c r="L233" s="2">
        <f t="shared" si="54"/>
        <v>0.4579726451351237</v>
      </c>
      <c r="M233" s="29"/>
      <c r="N233" s="2"/>
      <c r="O233" s="28" t="b">
        <v>1</v>
      </c>
      <c r="P233" s="2" t="s">
        <v>323</v>
      </c>
      <c r="Q233" s="2" t="s">
        <v>324</v>
      </c>
      <c r="R233" s="2">
        <v>40</v>
      </c>
      <c r="S233" s="85">
        <v>5.6100000000000004E-3</v>
      </c>
      <c r="T233" s="2">
        <v>0</v>
      </c>
      <c r="U233" s="2" t="s">
        <v>227</v>
      </c>
      <c r="V233" s="2"/>
      <c r="W233" s="2"/>
      <c r="X233" s="2"/>
      <c r="Y233" s="2"/>
      <c r="Z233" s="29"/>
    </row>
    <row r="234" spans="1:26" x14ac:dyDescent="0.35">
      <c r="A234" s="28" t="b">
        <v>1</v>
      </c>
      <c r="B234" s="2" t="s">
        <v>169</v>
      </c>
      <c r="C234" s="102">
        <v>22</v>
      </c>
      <c r="D234" s="2">
        <v>34.630000000000003</v>
      </c>
      <c r="E234" s="85">
        <v>4.9399999999999999E-3</v>
      </c>
      <c r="F234" s="2">
        <v>0</v>
      </c>
      <c r="G234" s="35"/>
      <c r="H234" s="35"/>
      <c r="I234" s="2">
        <f t="shared" si="55"/>
        <v>5.3699999999999974</v>
      </c>
      <c r="J234" s="85">
        <f t="shared" ref="J234:J294" si="77">$U$156-$G$156</f>
        <v>5.6266666666666687</v>
      </c>
      <c r="K234" s="85">
        <f t="shared" si="56"/>
        <v>0.25666666666667126</v>
      </c>
      <c r="L234" s="2">
        <f t="shared" ref="L234:L294" si="78">2^(-K234)</f>
        <v>0.83701961293844784</v>
      </c>
      <c r="M234" s="29">
        <f t="shared" ref="M234" si="79">AVERAGE(L232:L234)</f>
        <v>1.1679667531874254</v>
      </c>
      <c r="N234" s="2"/>
      <c r="O234" s="28" t="b">
        <v>1</v>
      </c>
      <c r="P234" s="2" t="s">
        <v>325</v>
      </c>
      <c r="Q234" s="2" t="s">
        <v>326</v>
      </c>
      <c r="R234" s="2">
        <v>40</v>
      </c>
      <c r="S234" s="85">
        <v>5.6100000000000004E-3</v>
      </c>
      <c r="T234" s="2">
        <v>0</v>
      </c>
      <c r="U234" s="2" t="s">
        <v>227</v>
      </c>
      <c r="V234" s="2"/>
      <c r="W234" s="2"/>
      <c r="X234" s="2"/>
      <c r="Y234" s="2"/>
      <c r="Z234" s="29"/>
    </row>
    <row r="235" spans="1:26" x14ac:dyDescent="0.35">
      <c r="A235" s="28" t="b">
        <v>1</v>
      </c>
      <c r="B235" s="2" t="s">
        <v>173</v>
      </c>
      <c r="C235" s="102">
        <v>23</v>
      </c>
      <c r="D235" s="2">
        <v>31.52</v>
      </c>
      <c r="E235" s="85">
        <v>3.3700000000000001E-2</v>
      </c>
      <c r="F235" s="2">
        <v>0</v>
      </c>
      <c r="G235" s="35"/>
      <c r="H235" s="35"/>
      <c r="I235" s="2">
        <f t="shared" si="55"/>
        <v>4.5500000000000007</v>
      </c>
      <c r="J235" s="85">
        <f t="shared" si="77"/>
        <v>5.6266666666666687</v>
      </c>
      <c r="K235" s="85">
        <f t="shared" si="56"/>
        <v>1.076666666666668</v>
      </c>
      <c r="L235" s="2">
        <f t="shared" si="78"/>
        <v>0.47412301558724823</v>
      </c>
      <c r="M235" s="29"/>
      <c r="N235" s="2"/>
      <c r="O235" s="28" t="b">
        <v>1</v>
      </c>
      <c r="P235" s="2" t="s">
        <v>339</v>
      </c>
      <c r="Q235" s="2" t="s">
        <v>340</v>
      </c>
      <c r="R235" s="2">
        <v>36.07</v>
      </c>
      <c r="S235" s="85">
        <v>7.3499999999999996E-2</v>
      </c>
      <c r="T235" s="2">
        <v>0</v>
      </c>
      <c r="U235" s="2"/>
      <c r="V235" s="2"/>
      <c r="W235" s="2"/>
      <c r="X235" s="2"/>
      <c r="Y235" s="2"/>
      <c r="Z235" s="29"/>
    </row>
    <row r="236" spans="1:26" x14ac:dyDescent="0.35">
      <c r="A236" s="28" t="b">
        <v>1</v>
      </c>
      <c r="B236" s="2" t="s">
        <v>177</v>
      </c>
      <c r="C236" s="102">
        <v>23</v>
      </c>
      <c r="D236" s="2">
        <v>31.16</v>
      </c>
      <c r="E236" s="85">
        <v>4.19E-2</v>
      </c>
      <c r="F236" s="2">
        <v>0</v>
      </c>
      <c r="G236" s="35"/>
      <c r="H236" s="35"/>
      <c r="I236" s="2">
        <f t="shared" si="55"/>
        <v>6.09</v>
      </c>
      <c r="J236" s="85">
        <f t="shared" si="77"/>
        <v>5.6266666666666687</v>
      </c>
      <c r="K236" s="85">
        <f t="shared" si="56"/>
        <v>-0.46333333333333115</v>
      </c>
      <c r="L236" s="2">
        <f t="shared" si="78"/>
        <v>1.3787236689857756</v>
      </c>
      <c r="M236" s="29"/>
      <c r="N236" s="2"/>
      <c r="O236" s="28" t="b">
        <v>1</v>
      </c>
      <c r="P236" s="2" t="s">
        <v>341</v>
      </c>
      <c r="Q236" s="2" t="s">
        <v>342</v>
      </c>
      <c r="R236" s="2">
        <v>37.25</v>
      </c>
      <c r="S236" s="85">
        <v>3.4099999999999998E-2</v>
      </c>
      <c r="T236" s="2">
        <v>0</v>
      </c>
      <c r="U236" s="2"/>
      <c r="V236" s="2"/>
      <c r="W236" s="2"/>
      <c r="X236" s="2"/>
      <c r="Y236" s="2"/>
      <c r="Z236" s="29"/>
    </row>
    <row r="237" spans="1:26" x14ac:dyDescent="0.35">
      <c r="A237" s="28" t="b">
        <v>1</v>
      </c>
      <c r="B237" s="2" t="s">
        <v>181</v>
      </c>
      <c r="C237" s="102">
        <v>23</v>
      </c>
      <c r="D237" s="2">
        <v>32.06</v>
      </c>
      <c r="E237" s="85">
        <v>2.41E-2</v>
      </c>
      <c r="F237" s="2">
        <v>0</v>
      </c>
      <c r="G237" s="35"/>
      <c r="H237" s="35"/>
      <c r="I237" s="2">
        <f t="shared" ref="I237:I294" si="80">R237-D237</f>
        <v>4.5499999999999972</v>
      </c>
      <c r="J237" s="85">
        <f t="shared" si="77"/>
        <v>5.6266666666666687</v>
      </c>
      <c r="K237" s="85">
        <f t="shared" ref="K237:K294" si="81">J237-I237</f>
        <v>1.0766666666666715</v>
      </c>
      <c r="L237" s="2">
        <f t="shared" si="78"/>
        <v>0.47412301558724718</v>
      </c>
      <c r="M237" s="29">
        <f t="shared" ref="M237" si="82">AVERAGE(L235:L237)</f>
        <v>0.77565656672009042</v>
      </c>
      <c r="N237" s="2"/>
      <c r="O237" s="28" t="b">
        <v>1</v>
      </c>
      <c r="P237" s="2" t="s">
        <v>343</v>
      </c>
      <c r="Q237" s="2" t="s">
        <v>344</v>
      </c>
      <c r="R237" s="2">
        <v>36.61</v>
      </c>
      <c r="S237" s="85">
        <v>5.1700000000000003E-2</v>
      </c>
      <c r="T237" s="2">
        <v>0</v>
      </c>
      <c r="U237" s="2"/>
      <c r="V237" s="2"/>
      <c r="W237" s="2"/>
      <c r="X237" s="2"/>
      <c r="Y237" s="2"/>
      <c r="Z237" s="29"/>
    </row>
    <row r="238" spans="1:26" x14ac:dyDescent="0.35">
      <c r="A238" s="28" t="b">
        <v>1</v>
      </c>
      <c r="B238" s="2" t="s">
        <v>185</v>
      </c>
      <c r="C238" s="102">
        <v>24</v>
      </c>
      <c r="D238" s="2">
        <v>32.42</v>
      </c>
      <c r="E238" s="85">
        <v>1.9300000000000001E-2</v>
      </c>
      <c r="F238" s="2">
        <v>0</v>
      </c>
      <c r="G238" s="35"/>
      <c r="H238" s="35"/>
      <c r="I238" s="2">
        <f t="shared" si="80"/>
        <v>7.1000000000000014</v>
      </c>
      <c r="J238" s="85">
        <f t="shared" si="77"/>
        <v>5.6266666666666687</v>
      </c>
      <c r="K238" s="85">
        <f t="shared" si="81"/>
        <v>-1.4733333333333327</v>
      </c>
      <c r="L238" s="2">
        <f t="shared" si="78"/>
        <v>2.7766269009595814</v>
      </c>
      <c r="M238" s="29"/>
      <c r="N238" s="2"/>
      <c r="O238" s="28" t="b">
        <v>1</v>
      </c>
      <c r="P238" s="2" t="s">
        <v>357</v>
      </c>
      <c r="Q238" s="2" t="s">
        <v>358</v>
      </c>
      <c r="R238" s="2">
        <v>39.520000000000003</v>
      </c>
      <c r="S238" s="85">
        <v>7.6499999999999997E-3</v>
      </c>
      <c r="T238" s="2">
        <v>0</v>
      </c>
      <c r="U238" s="2" t="s">
        <v>233</v>
      </c>
      <c r="V238" s="2"/>
      <c r="W238" s="2"/>
      <c r="X238" s="2"/>
      <c r="Y238" s="2"/>
      <c r="Z238" s="29"/>
    </row>
    <row r="239" spans="1:26" x14ac:dyDescent="0.35">
      <c r="A239" s="28" t="b">
        <v>1</v>
      </c>
      <c r="B239" s="2" t="s">
        <v>189</v>
      </c>
      <c r="C239" s="103">
        <v>24</v>
      </c>
      <c r="D239" s="2">
        <v>32.549999999999997</v>
      </c>
      <c r="E239" s="85">
        <v>1.78E-2</v>
      </c>
      <c r="F239" s="2">
        <v>0</v>
      </c>
      <c r="G239" s="35"/>
      <c r="H239" s="35"/>
      <c r="I239" s="2">
        <f t="shared" si="80"/>
        <v>7.4500000000000028</v>
      </c>
      <c r="J239" s="85">
        <f t="shared" si="77"/>
        <v>5.6266666666666687</v>
      </c>
      <c r="K239" s="85">
        <f t="shared" si="81"/>
        <v>-1.8233333333333341</v>
      </c>
      <c r="L239" s="2">
        <f t="shared" si="78"/>
        <v>3.5389793247185861</v>
      </c>
      <c r="M239" s="29"/>
      <c r="N239" s="2"/>
      <c r="O239" s="28" t="b">
        <v>1</v>
      </c>
      <c r="P239" s="2" t="s">
        <v>359</v>
      </c>
      <c r="Q239" s="2" t="s">
        <v>360</v>
      </c>
      <c r="R239" s="2">
        <v>40</v>
      </c>
      <c r="S239" s="85">
        <v>5.6100000000000004E-3</v>
      </c>
      <c r="T239" s="2">
        <v>0</v>
      </c>
      <c r="U239" s="2" t="s">
        <v>227</v>
      </c>
      <c r="V239" s="2"/>
      <c r="W239" s="2"/>
      <c r="X239" s="2"/>
      <c r="Y239" s="2"/>
      <c r="Z239" s="29"/>
    </row>
    <row r="240" spans="1:26" x14ac:dyDescent="0.35">
      <c r="A240" s="28" t="b">
        <v>1</v>
      </c>
      <c r="B240" s="2" t="s">
        <v>193</v>
      </c>
      <c r="C240" s="102">
        <v>24</v>
      </c>
      <c r="D240" s="2">
        <v>32.479999999999997</v>
      </c>
      <c r="E240" s="85">
        <v>1.8599999999999998E-2</v>
      </c>
      <c r="F240" s="2">
        <v>0</v>
      </c>
      <c r="G240" s="35"/>
      <c r="H240" s="35"/>
      <c r="I240" s="2">
        <f t="shared" si="80"/>
        <v>7.5200000000000031</v>
      </c>
      <c r="J240" s="85">
        <f t="shared" si="77"/>
        <v>5.6266666666666687</v>
      </c>
      <c r="K240" s="85">
        <f t="shared" si="81"/>
        <v>-1.8933333333333344</v>
      </c>
      <c r="L240" s="2">
        <f t="shared" si="78"/>
        <v>3.7149256401541972</v>
      </c>
      <c r="M240" s="29">
        <f t="shared" ref="M240" si="83">AVERAGE(L238:L240)</f>
        <v>3.3435106219441217</v>
      </c>
      <c r="N240" s="2"/>
      <c r="O240" s="28" t="b">
        <v>1</v>
      </c>
      <c r="P240" s="2" t="s">
        <v>361</v>
      </c>
      <c r="Q240" s="2" t="s">
        <v>362</v>
      </c>
      <c r="R240" s="2">
        <v>40</v>
      </c>
      <c r="S240" s="85">
        <v>5.6100000000000004E-3</v>
      </c>
      <c r="T240" s="2">
        <v>0</v>
      </c>
      <c r="U240" s="2" t="s">
        <v>227</v>
      </c>
      <c r="V240" s="2"/>
      <c r="W240" s="2"/>
      <c r="X240" s="2"/>
      <c r="Y240" s="2"/>
      <c r="Z240" s="29"/>
    </row>
    <row r="241" spans="1:26" x14ac:dyDescent="0.35">
      <c r="A241" s="28" t="b">
        <v>1</v>
      </c>
      <c r="B241" s="2" t="s">
        <v>197</v>
      </c>
      <c r="C241" s="102">
        <v>25</v>
      </c>
      <c r="D241" s="2">
        <v>31.71</v>
      </c>
      <c r="E241" s="85">
        <v>2.9899999999999999E-2</v>
      </c>
      <c r="F241" s="2">
        <v>0</v>
      </c>
      <c r="G241" s="35"/>
      <c r="H241" s="35"/>
      <c r="I241" s="2">
        <f t="shared" si="80"/>
        <v>5.3900000000000006</v>
      </c>
      <c r="J241" s="85">
        <f t="shared" si="77"/>
        <v>5.6266666666666687</v>
      </c>
      <c r="K241" s="85">
        <f t="shared" si="81"/>
        <v>0.23666666666666814</v>
      </c>
      <c r="L241" s="2">
        <f t="shared" si="78"/>
        <v>0.84870397130912201</v>
      </c>
      <c r="M241" s="29"/>
      <c r="N241" s="2"/>
      <c r="O241" s="28" t="b">
        <v>1</v>
      </c>
      <c r="P241" s="2" t="s">
        <v>375</v>
      </c>
      <c r="Q241" s="2" t="s">
        <v>376</v>
      </c>
      <c r="R241" s="2">
        <v>37.1</v>
      </c>
      <c r="S241" s="85">
        <v>3.7499999999999999E-2</v>
      </c>
      <c r="T241" s="2">
        <v>0</v>
      </c>
      <c r="U241" s="2"/>
      <c r="V241" s="2"/>
      <c r="W241" s="2"/>
      <c r="X241" s="2"/>
      <c r="Y241" s="2"/>
      <c r="Z241" s="29"/>
    </row>
    <row r="242" spans="1:26" x14ac:dyDescent="0.35">
      <c r="A242" s="28" t="b">
        <v>1</v>
      </c>
      <c r="B242" s="2" t="s">
        <v>201</v>
      </c>
      <c r="C242" s="102">
        <v>25</v>
      </c>
      <c r="D242" s="2">
        <v>32.08</v>
      </c>
      <c r="E242" s="85">
        <v>2.3800000000000002E-2</v>
      </c>
      <c r="F242" s="2">
        <v>0</v>
      </c>
      <c r="G242" s="35"/>
      <c r="H242" s="35"/>
      <c r="I242" s="2">
        <f t="shared" si="80"/>
        <v>5.07</v>
      </c>
      <c r="J242" s="85">
        <f t="shared" si="77"/>
        <v>5.6266666666666687</v>
      </c>
      <c r="K242" s="85">
        <f t="shared" si="81"/>
        <v>0.55666666666666842</v>
      </c>
      <c r="L242" s="2">
        <f t="shared" si="78"/>
        <v>0.6798711864064243</v>
      </c>
      <c r="M242" s="29"/>
      <c r="N242" s="2"/>
      <c r="O242" s="28" t="b">
        <v>1</v>
      </c>
      <c r="P242" s="2" t="s">
        <v>377</v>
      </c>
      <c r="Q242" s="2" t="s">
        <v>378</v>
      </c>
      <c r="R242" s="2">
        <v>37.15</v>
      </c>
      <c r="S242" s="85">
        <v>3.6299999999999999E-2</v>
      </c>
      <c r="T242" s="2">
        <v>0</v>
      </c>
      <c r="U242" s="2"/>
      <c r="V242" s="2"/>
      <c r="W242" s="2"/>
      <c r="X242" s="2"/>
      <c r="Y242" s="2"/>
      <c r="Z242" s="29"/>
    </row>
    <row r="243" spans="1:26" x14ac:dyDescent="0.35">
      <c r="A243" s="28" t="b">
        <v>1</v>
      </c>
      <c r="B243" s="2" t="s">
        <v>205</v>
      </c>
      <c r="C243" s="102">
        <v>25</v>
      </c>
      <c r="D243" s="2">
        <v>31.74</v>
      </c>
      <c r="E243" s="85">
        <v>2.93E-2</v>
      </c>
      <c r="F243" s="2">
        <v>0</v>
      </c>
      <c r="G243" s="35"/>
      <c r="H243" s="35"/>
      <c r="I243" s="2">
        <f t="shared" si="80"/>
        <v>6.100000000000005</v>
      </c>
      <c r="J243" s="85">
        <f t="shared" si="77"/>
        <v>5.6266666666666687</v>
      </c>
      <c r="K243" s="85">
        <f t="shared" si="81"/>
        <v>-0.47333333333333627</v>
      </c>
      <c r="L243" s="2">
        <f t="shared" si="78"/>
        <v>1.388313450479794</v>
      </c>
      <c r="M243" s="29">
        <f t="shared" ref="M243" si="84">AVERAGE(L241:L243)</f>
        <v>0.97229620273178019</v>
      </c>
      <c r="N243" s="2"/>
      <c r="O243" s="28" t="b">
        <v>1</v>
      </c>
      <c r="P243" s="2" t="s">
        <v>379</v>
      </c>
      <c r="Q243" s="2" t="s">
        <v>380</v>
      </c>
      <c r="R243" s="2">
        <v>37.840000000000003</v>
      </c>
      <c r="S243" s="85">
        <v>2.3099999999999999E-2</v>
      </c>
      <c r="T243" s="2">
        <v>0</v>
      </c>
      <c r="U243" s="2"/>
      <c r="V243" s="2"/>
      <c r="W243" s="2"/>
      <c r="X243" s="2"/>
      <c r="Y243" s="2"/>
      <c r="Z243" s="29"/>
    </row>
    <row r="244" spans="1:26" x14ac:dyDescent="0.35">
      <c r="A244" s="28" t="b">
        <v>1</v>
      </c>
      <c r="B244" s="2" t="s">
        <v>209</v>
      </c>
      <c r="C244" s="102">
        <v>26</v>
      </c>
      <c r="D244" s="2">
        <v>30.02</v>
      </c>
      <c r="E244" s="85">
        <v>8.48E-2</v>
      </c>
      <c r="F244" s="2">
        <v>0</v>
      </c>
      <c r="G244" s="35"/>
      <c r="H244" s="35"/>
      <c r="I244" s="2">
        <f t="shared" si="80"/>
        <v>5.6800000000000033</v>
      </c>
      <c r="J244" s="85">
        <f t="shared" si="77"/>
        <v>5.6266666666666687</v>
      </c>
      <c r="K244" s="85">
        <f t="shared" si="81"/>
        <v>-5.3333333333334565E-2</v>
      </c>
      <c r="L244" s="2">
        <f t="shared" si="78"/>
        <v>1.0376596591597482</v>
      </c>
      <c r="M244" s="29"/>
      <c r="N244" s="2"/>
      <c r="O244" s="28" t="b">
        <v>1</v>
      </c>
      <c r="P244" s="2" t="s">
        <v>393</v>
      </c>
      <c r="Q244" s="2" t="s">
        <v>394</v>
      </c>
      <c r="R244" s="2">
        <v>35.700000000000003</v>
      </c>
      <c r="S244" s="85">
        <v>9.4E-2</v>
      </c>
      <c r="T244" s="2">
        <v>0</v>
      </c>
      <c r="U244" s="2"/>
      <c r="V244" s="2"/>
      <c r="W244" s="2"/>
      <c r="X244" s="2"/>
      <c r="Y244" s="2"/>
      <c r="Z244" s="29"/>
    </row>
    <row r="245" spans="1:26" x14ac:dyDescent="0.35">
      <c r="A245" s="28" t="b">
        <v>1</v>
      </c>
      <c r="B245" s="2" t="s">
        <v>213</v>
      </c>
      <c r="C245" s="103">
        <v>26</v>
      </c>
      <c r="D245" s="2">
        <v>30.29</v>
      </c>
      <c r="E245" s="85">
        <v>7.1800000000000003E-2</v>
      </c>
      <c r="F245" s="2">
        <v>0</v>
      </c>
      <c r="G245" s="35"/>
      <c r="H245" s="35"/>
      <c r="I245" s="2">
        <f t="shared" si="80"/>
        <v>5.9699999999999989</v>
      </c>
      <c r="J245" s="85">
        <f t="shared" si="77"/>
        <v>5.6266666666666687</v>
      </c>
      <c r="K245" s="85">
        <f t="shared" si="81"/>
        <v>-0.34333333333333016</v>
      </c>
      <c r="L245" s="2">
        <f t="shared" si="78"/>
        <v>1.2686844938249278</v>
      </c>
      <c r="M245" s="29"/>
      <c r="N245" s="2"/>
      <c r="O245" s="28" t="b">
        <v>1</v>
      </c>
      <c r="P245" s="2" t="s">
        <v>395</v>
      </c>
      <c r="Q245" s="2" t="s">
        <v>396</v>
      </c>
      <c r="R245" s="2">
        <v>36.26</v>
      </c>
      <c r="S245" s="85">
        <v>6.4899999999999999E-2</v>
      </c>
      <c r="T245" s="2">
        <v>0</v>
      </c>
      <c r="U245" s="2"/>
      <c r="V245" s="2"/>
      <c r="W245" s="2"/>
      <c r="X245" s="2"/>
      <c r="Y245" s="2"/>
      <c r="Z245" s="29"/>
    </row>
    <row r="246" spans="1:26" x14ac:dyDescent="0.35">
      <c r="A246" s="28" t="b">
        <v>1</v>
      </c>
      <c r="B246" s="2" t="s">
        <v>217</v>
      </c>
      <c r="C246" s="102">
        <v>26</v>
      </c>
      <c r="D246" s="2">
        <v>31.01</v>
      </c>
      <c r="E246" s="85">
        <v>4.6100000000000002E-2</v>
      </c>
      <c r="F246" s="2">
        <v>0</v>
      </c>
      <c r="G246" s="35"/>
      <c r="H246" s="35"/>
      <c r="I246" s="2">
        <f t="shared" si="80"/>
        <v>5.129999999999999</v>
      </c>
      <c r="J246" s="85">
        <f t="shared" si="77"/>
        <v>5.6266666666666687</v>
      </c>
      <c r="K246" s="85">
        <f t="shared" si="81"/>
        <v>0.4966666666666697</v>
      </c>
      <c r="L246" s="2">
        <f t="shared" si="78"/>
        <v>0.70874243361112843</v>
      </c>
      <c r="M246" s="29">
        <f t="shared" ref="M246" si="85">AVERAGE(L244:L246)</f>
        <v>1.0050288621986014</v>
      </c>
      <c r="N246" s="2"/>
      <c r="O246" s="28" t="b">
        <v>1</v>
      </c>
      <c r="P246" s="2" t="s">
        <v>397</v>
      </c>
      <c r="Q246" s="2" t="s">
        <v>398</v>
      </c>
      <c r="R246" s="2">
        <v>36.14</v>
      </c>
      <c r="S246" s="85">
        <v>7.0400000000000004E-2</v>
      </c>
      <c r="T246" s="2">
        <v>0</v>
      </c>
      <c r="U246" s="2"/>
      <c r="V246" s="2"/>
      <c r="W246" s="2"/>
      <c r="X246" s="2"/>
      <c r="Y246" s="2"/>
      <c r="Z246" s="29"/>
    </row>
    <row r="247" spans="1:26" x14ac:dyDescent="0.35">
      <c r="A247" s="28" t="b">
        <v>1</v>
      </c>
      <c r="B247" s="2" t="s">
        <v>220</v>
      </c>
      <c r="C247" s="102">
        <v>27</v>
      </c>
      <c r="D247" s="2">
        <v>29.86</v>
      </c>
      <c r="E247" s="85">
        <v>9.35E-2</v>
      </c>
      <c r="F247" s="2">
        <v>0</v>
      </c>
      <c r="G247" s="35"/>
      <c r="H247" s="35"/>
      <c r="I247" s="2">
        <f t="shared" si="80"/>
        <v>6.3800000000000026</v>
      </c>
      <c r="J247" s="85">
        <f t="shared" si="77"/>
        <v>5.6266666666666687</v>
      </c>
      <c r="K247" s="85">
        <f t="shared" si="81"/>
        <v>-0.75333333333333385</v>
      </c>
      <c r="L247" s="2">
        <f t="shared" si="78"/>
        <v>1.6856830895093993</v>
      </c>
      <c r="M247" s="29"/>
      <c r="N247" s="2"/>
      <c r="O247" s="28" t="b">
        <v>1</v>
      </c>
      <c r="P247" s="2" t="s">
        <v>414</v>
      </c>
      <c r="Q247" s="2" t="s">
        <v>415</v>
      </c>
      <c r="R247" s="2">
        <v>36.24</v>
      </c>
      <c r="S247" s="85">
        <v>6.5799999999999997E-2</v>
      </c>
      <c r="T247" s="2">
        <v>0</v>
      </c>
      <c r="U247" s="2"/>
      <c r="V247" s="2"/>
      <c r="W247" s="2"/>
      <c r="X247" s="2"/>
      <c r="Y247" s="2"/>
      <c r="Z247" s="29"/>
    </row>
    <row r="248" spans="1:26" x14ac:dyDescent="0.35">
      <c r="A248" s="28" t="b">
        <v>1</v>
      </c>
      <c r="B248" s="2" t="s">
        <v>223</v>
      </c>
      <c r="C248" s="102">
        <v>27</v>
      </c>
      <c r="D248" s="2">
        <v>29.79</v>
      </c>
      <c r="E248" s="85">
        <v>9.8100000000000007E-2</v>
      </c>
      <c r="F248" s="2">
        <v>0</v>
      </c>
      <c r="G248" s="35"/>
      <c r="H248" s="35"/>
      <c r="I248" s="2">
        <f t="shared" si="80"/>
        <v>7.32</v>
      </c>
      <c r="J248" s="85">
        <f t="shared" si="77"/>
        <v>5.6266666666666687</v>
      </c>
      <c r="K248" s="85">
        <f t="shared" si="81"/>
        <v>-1.6933333333333316</v>
      </c>
      <c r="L248" s="2">
        <f t="shared" si="78"/>
        <v>3.2340306086394444</v>
      </c>
      <c r="M248" s="29"/>
      <c r="N248" s="2"/>
      <c r="O248" s="28" t="b">
        <v>1</v>
      </c>
      <c r="P248" s="2" t="s">
        <v>416</v>
      </c>
      <c r="Q248" s="2" t="s">
        <v>417</v>
      </c>
      <c r="R248" s="2">
        <v>37.11</v>
      </c>
      <c r="S248" s="85">
        <v>3.7199999999999997E-2</v>
      </c>
      <c r="T248" s="2">
        <v>0</v>
      </c>
      <c r="U248" s="2"/>
      <c r="V248" s="2"/>
      <c r="W248" s="2"/>
      <c r="X248" s="2"/>
      <c r="Y248" s="2"/>
      <c r="Z248" s="29"/>
    </row>
    <row r="249" spans="1:26" x14ac:dyDescent="0.35">
      <c r="A249" s="28" t="b">
        <v>1</v>
      </c>
      <c r="B249" s="2" t="s">
        <v>225</v>
      </c>
      <c r="C249" s="102">
        <v>27</v>
      </c>
      <c r="D249" s="2">
        <v>30.64</v>
      </c>
      <c r="E249" s="85">
        <v>5.7799999999999997E-2</v>
      </c>
      <c r="F249" s="2">
        <v>0</v>
      </c>
      <c r="G249" s="35"/>
      <c r="H249" s="35"/>
      <c r="I249" s="2">
        <f t="shared" si="80"/>
        <v>6.1300000000000026</v>
      </c>
      <c r="J249" s="85">
        <f t="shared" si="77"/>
        <v>5.6266666666666687</v>
      </c>
      <c r="K249" s="85">
        <f t="shared" si="81"/>
        <v>-0.50333333333333385</v>
      </c>
      <c r="L249" s="2">
        <f t="shared" si="78"/>
        <v>1.4174848672222602</v>
      </c>
      <c r="M249" s="29">
        <f t="shared" ref="M249" si="86">AVERAGE(L247:L249)</f>
        <v>2.1123995217903677</v>
      </c>
      <c r="N249" s="2"/>
      <c r="O249" s="28" t="b">
        <v>1</v>
      </c>
      <c r="P249" s="2" t="s">
        <v>418</v>
      </c>
      <c r="Q249" s="2" t="s">
        <v>419</v>
      </c>
      <c r="R249" s="2">
        <v>36.770000000000003</v>
      </c>
      <c r="S249" s="85">
        <v>4.6600000000000003E-2</v>
      </c>
      <c r="T249" s="2">
        <v>0</v>
      </c>
      <c r="U249" s="2"/>
      <c r="V249" s="2"/>
      <c r="W249" s="2"/>
      <c r="X249" s="2"/>
      <c r="Y249" s="2"/>
      <c r="Z249" s="29"/>
    </row>
    <row r="250" spans="1:26" x14ac:dyDescent="0.35">
      <c r="A250" s="28" t="b">
        <v>1</v>
      </c>
      <c r="B250" s="2" t="s">
        <v>228</v>
      </c>
      <c r="C250" s="102">
        <v>28</v>
      </c>
      <c r="D250" s="2">
        <v>32.53</v>
      </c>
      <c r="E250" s="85">
        <v>1.7999999999999999E-2</v>
      </c>
      <c r="F250" s="2">
        <v>0</v>
      </c>
      <c r="G250" s="35"/>
      <c r="H250" s="35"/>
      <c r="I250" s="2">
        <f t="shared" si="80"/>
        <v>7.4699999999999989</v>
      </c>
      <c r="J250" s="85">
        <f t="shared" si="77"/>
        <v>5.6266666666666687</v>
      </c>
      <c r="K250" s="85">
        <f t="shared" si="81"/>
        <v>-1.8433333333333302</v>
      </c>
      <c r="L250" s="2">
        <f t="shared" si="78"/>
        <v>3.5883816350793158</v>
      </c>
      <c r="M250" s="29"/>
      <c r="N250" s="2"/>
      <c r="O250" s="28" t="b">
        <v>1</v>
      </c>
      <c r="P250" s="2" t="s">
        <v>435</v>
      </c>
      <c r="Q250" s="2" t="s">
        <v>436</v>
      </c>
      <c r="R250" s="2">
        <v>40</v>
      </c>
      <c r="S250" s="85">
        <v>5.6100000000000004E-3</v>
      </c>
      <c r="T250" s="2">
        <v>0</v>
      </c>
      <c r="U250" s="2" t="s">
        <v>227</v>
      </c>
      <c r="V250" s="2"/>
      <c r="W250" s="2"/>
      <c r="X250" s="2"/>
      <c r="Y250" s="2"/>
      <c r="Z250" s="29"/>
    </row>
    <row r="251" spans="1:26" x14ac:dyDescent="0.35">
      <c r="A251" s="28" t="b">
        <v>1</v>
      </c>
      <c r="B251" s="2" t="s">
        <v>230</v>
      </c>
      <c r="C251" s="103">
        <v>28</v>
      </c>
      <c r="D251" s="2">
        <v>33.24</v>
      </c>
      <c r="E251" s="85">
        <v>1.17E-2</v>
      </c>
      <c r="F251" s="2">
        <v>0</v>
      </c>
      <c r="G251" s="35"/>
      <c r="H251" s="35"/>
      <c r="I251" s="2">
        <f t="shared" si="80"/>
        <v>6.759999999999998</v>
      </c>
      <c r="J251" s="85">
        <f t="shared" si="77"/>
        <v>5.6266666666666687</v>
      </c>
      <c r="K251" s="85">
        <f t="shared" si="81"/>
        <v>-1.1333333333333293</v>
      </c>
      <c r="L251" s="2">
        <f t="shared" si="78"/>
        <v>2.1936499593892456</v>
      </c>
      <c r="M251" s="29"/>
      <c r="N251" s="2"/>
      <c r="O251" s="28" t="b">
        <v>1</v>
      </c>
      <c r="P251" s="2" t="s">
        <v>437</v>
      </c>
      <c r="Q251" s="2" t="s">
        <v>438</v>
      </c>
      <c r="R251" s="2">
        <v>40</v>
      </c>
      <c r="S251" s="85">
        <v>5.6100000000000004E-3</v>
      </c>
      <c r="T251" s="2">
        <v>0</v>
      </c>
      <c r="U251" s="2" t="s">
        <v>227</v>
      </c>
      <c r="V251" s="2"/>
      <c r="W251" s="2"/>
      <c r="X251" s="2"/>
      <c r="Y251" s="2"/>
      <c r="Z251" s="29"/>
    </row>
    <row r="252" spans="1:26" x14ac:dyDescent="0.35">
      <c r="A252" s="28" t="b">
        <v>1</v>
      </c>
      <c r="B252" s="2" t="s">
        <v>232</v>
      </c>
      <c r="C252" s="102">
        <v>28</v>
      </c>
      <c r="D252" s="2">
        <v>33.659999999999997</v>
      </c>
      <c r="E252" s="85">
        <v>8.9999999999999993E-3</v>
      </c>
      <c r="F252" s="2">
        <v>0</v>
      </c>
      <c r="G252" s="35"/>
      <c r="H252" s="35"/>
      <c r="I252" s="2">
        <f t="shared" si="80"/>
        <v>4.8700000000000045</v>
      </c>
      <c r="J252" s="85">
        <f t="shared" si="77"/>
        <v>5.6266666666666687</v>
      </c>
      <c r="K252" s="85">
        <f t="shared" si="81"/>
        <v>0.75666666666666416</v>
      </c>
      <c r="L252" s="2">
        <f t="shared" si="78"/>
        <v>0.59186224429491874</v>
      </c>
      <c r="M252" s="29">
        <f t="shared" ref="M252" si="87">AVERAGE(L250:L252)</f>
        <v>2.1246312795878266</v>
      </c>
      <c r="N252" s="2"/>
      <c r="O252" s="28" t="b">
        <v>1</v>
      </c>
      <c r="P252" s="2" t="s">
        <v>439</v>
      </c>
      <c r="Q252" s="2" t="s">
        <v>440</v>
      </c>
      <c r="R252" s="2">
        <v>38.53</v>
      </c>
      <c r="S252" s="85">
        <v>1.47E-2</v>
      </c>
      <c r="T252" s="2">
        <v>0</v>
      </c>
      <c r="U252" s="2"/>
      <c r="V252" s="2"/>
      <c r="W252" s="2"/>
      <c r="X252" s="2"/>
      <c r="Y252" s="2"/>
      <c r="Z252" s="29"/>
    </row>
    <row r="253" spans="1:26" x14ac:dyDescent="0.35">
      <c r="A253" s="28" t="b">
        <v>1</v>
      </c>
      <c r="B253" s="2" t="s">
        <v>235</v>
      </c>
      <c r="C253" s="102">
        <v>29</v>
      </c>
      <c r="D253" s="2">
        <v>29.89</v>
      </c>
      <c r="E253" s="85">
        <v>9.1999999999999998E-2</v>
      </c>
      <c r="F253" s="2">
        <v>0</v>
      </c>
      <c r="G253" s="35"/>
      <c r="H253" s="35"/>
      <c r="I253" s="2">
        <f t="shared" si="80"/>
        <v>5.9399999999999977</v>
      </c>
      <c r="J253" s="85">
        <f t="shared" si="77"/>
        <v>5.6266666666666687</v>
      </c>
      <c r="K253" s="85">
        <f t="shared" si="81"/>
        <v>-0.31333333333332902</v>
      </c>
      <c r="L253" s="2">
        <f t="shared" si="78"/>
        <v>1.2425753444859295</v>
      </c>
      <c r="M253" s="29"/>
      <c r="N253" s="2"/>
      <c r="O253" s="28" t="b">
        <v>1</v>
      </c>
      <c r="P253" s="2" t="s">
        <v>456</v>
      </c>
      <c r="Q253" s="2" t="s">
        <v>457</v>
      </c>
      <c r="R253" s="2">
        <v>35.83</v>
      </c>
      <c r="S253" s="85">
        <v>8.6099999999999996E-2</v>
      </c>
      <c r="T253" s="2">
        <v>0</v>
      </c>
      <c r="U253" s="2"/>
      <c r="V253" s="2"/>
      <c r="W253" s="2"/>
      <c r="X253" s="2"/>
      <c r="Y253" s="2"/>
      <c r="Z253" s="29"/>
    </row>
    <row r="254" spans="1:26" x14ac:dyDescent="0.35">
      <c r="A254" s="28" t="b">
        <v>1</v>
      </c>
      <c r="B254" s="2" t="s">
        <v>237</v>
      </c>
      <c r="C254" s="102">
        <v>29</v>
      </c>
      <c r="D254" s="2">
        <v>30.69</v>
      </c>
      <c r="E254" s="85">
        <v>5.6099999999999997E-2</v>
      </c>
      <c r="F254" s="2">
        <v>0</v>
      </c>
      <c r="G254" s="35"/>
      <c r="H254" s="35"/>
      <c r="I254" s="2">
        <f t="shared" si="80"/>
        <v>5.0199999999999996</v>
      </c>
      <c r="J254" s="85">
        <f t="shared" si="77"/>
        <v>5.6266666666666687</v>
      </c>
      <c r="K254" s="85">
        <f t="shared" si="81"/>
        <v>0.60666666666666913</v>
      </c>
      <c r="L254" s="2">
        <f t="shared" si="78"/>
        <v>0.65671227793920062</v>
      </c>
      <c r="M254" s="29"/>
      <c r="N254" s="2"/>
      <c r="O254" s="28" t="b">
        <v>1</v>
      </c>
      <c r="P254" s="2" t="s">
        <v>458</v>
      </c>
      <c r="Q254" s="2" t="s">
        <v>459</v>
      </c>
      <c r="R254" s="2">
        <v>35.71</v>
      </c>
      <c r="S254" s="85">
        <v>9.2799999999999994E-2</v>
      </c>
      <c r="T254" s="2">
        <v>0</v>
      </c>
      <c r="U254" s="2"/>
      <c r="V254" s="2"/>
      <c r="W254" s="2"/>
      <c r="X254" s="2"/>
      <c r="Y254" s="2"/>
      <c r="Z254" s="29"/>
    </row>
    <row r="255" spans="1:26" x14ac:dyDescent="0.35">
      <c r="A255" s="28" t="b">
        <v>1</v>
      </c>
      <c r="B255" s="2" t="s">
        <v>239</v>
      </c>
      <c r="C255" s="102">
        <v>29</v>
      </c>
      <c r="D255" s="2">
        <v>30.59</v>
      </c>
      <c r="E255" s="85">
        <v>5.9900000000000002E-2</v>
      </c>
      <c r="F255" s="2">
        <v>0</v>
      </c>
      <c r="G255" s="35"/>
      <c r="H255" s="35"/>
      <c r="I255" s="2">
        <f t="shared" si="80"/>
        <v>5.23</v>
      </c>
      <c r="J255" s="85">
        <f t="shared" si="77"/>
        <v>5.6266666666666687</v>
      </c>
      <c r="K255" s="85">
        <f t="shared" si="81"/>
        <v>0.39666666666666828</v>
      </c>
      <c r="L255" s="2">
        <f t="shared" si="78"/>
        <v>0.75961133211779874</v>
      </c>
      <c r="M255" s="29">
        <f t="shared" ref="M255" si="88">AVERAGE(L253:L255)</f>
        <v>0.88629965151430967</v>
      </c>
      <c r="N255" s="2"/>
      <c r="O255" s="28" t="b">
        <v>1</v>
      </c>
      <c r="P255" s="2" t="s">
        <v>460</v>
      </c>
      <c r="Q255" s="2" t="s">
        <v>461</v>
      </c>
      <c r="R255" s="2">
        <v>35.82</v>
      </c>
      <c r="S255" s="85">
        <v>8.6599999999999996E-2</v>
      </c>
      <c r="T255" s="2">
        <v>0</v>
      </c>
      <c r="U255" s="2"/>
      <c r="V255" s="2"/>
      <c r="W255" s="2"/>
      <c r="X255" s="2"/>
      <c r="Y255" s="2"/>
      <c r="Z255" s="29"/>
    </row>
    <row r="256" spans="1:26" x14ac:dyDescent="0.35">
      <c r="A256" s="28" t="b">
        <v>1</v>
      </c>
      <c r="B256" s="2" t="s">
        <v>241</v>
      </c>
      <c r="C256" s="102">
        <v>30</v>
      </c>
      <c r="D256" s="2">
        <v>39.43</v>
      </c>
      <c r="E256" s="85">
        <v>2.5399999999999999E-4</v>
      </c>
      <c r="F256" s="2">
        <v>0</v>
      </c>
      <c r="G256" s="35" t="s">
        <v>233</v>
      </c>
      <c r="H256" s="35"/>
      <c r="I256" s="2">
        <f t="shared" si="80"/>
        <v>-39.43</v>
      </c>
      <c r="J256" s="85">
        <f t="shared" si="77"/>
        <v>5.6266666666666687</v>
      </c>
      <c r="K256" s="85">
        <f t="shared" si="81"/>
        <v>45.056666666666672</v>
      </c>
      <c r="L256" s="2">
        <f t="shared" si="78"/>
        <v>2.7326991939919742E-14</v>
      </c>
      <c r="M256" s="29"/>
      <c r="N256" s="2"/>
      <c r="O256" s="28" t="b">
        <v>1</v>
      </c>
      <c r="P256" s="2" t="s">
        <v>471</v>
      </c>
      <c r="Q256" s="2" t="s">
        <v>472</v>
      </c>
      <c r="R256" s="2"/>
      <c r="S256" s="85"/>
      <c r="T256" s="2">
        <v>0</v>
      </c>
      <c r="U256" s="2"/>
      <c r="V256" s="2"/>
      <c r="W256" s="2"/>
      <c r="X256" s="2"/>
      <c r="Y256" s="2"/>
      <c r="Z256" s="29"/>
    </row>
    <row r="257" spans="1:26" x14ac:dyDescent="0.35">
      <c r="A257" s="28" t="b">
        <v>1</v>
      </c>
      <c r="B257" s="2" t="s">
        <v>243</v>
      </c>
      <c r="C257" s="103">
        <v>30</v>
      </c>
      <c r="D257" s="2">
        <v>35.15</v>
      </c>
      <c r="E257" s="85">
        <v>3.5799999999999998E-3</v>
      </c>
      <c r="F257" s="2">
        <v>0</v>
      </c>
      <c r="G257" s="35"/>
      <c r="H257" s="35"/>
      <c r="I257" s="2">
        <f t="shared" si="80"/>
        <v>-35.15</v>
      </c>
      <c r="J257" s="85">
        <f t="shared" si="77"/>
        <v>5.6266666666666687</v>
      </c>
      <c r="K257" s="85">
        <f t="shared" si="81"/>
        <v>40.776666666666671</v>
      </c>
      <c r="L257" s="2">
        <f t="shared" si="78"/>
        <v>5.3088470110968414E-13</v>
      </c>
      <c r="M257" s="29"/>
      <c r="N257" s="2"/>
      <c r="O257" s="28" t="b">
        <v>1</v>
      </c>
      <c r="P257" s="2" t="s">
        <v>473</v>
      </c>
      <c r="Q257" s="2" t="s">
        <v>474</v>
      </c>
      <c r="R257" s="2"/>
      <c r="S257" s="85"/>
      <c r="T257" s="2">
        <v>0</v>
      </c>
      <c r="U257" s="2"/>
      <c r="V257" s="2"/>
      <c r="W257" s="2"/>
      <c r="X257" s="2"/>
      <c r="Y257" s="2"/>
      <c r="Z257" s="29"/>
    </row>
    <row r="258" spans="1:26" x14ac:dyDescent="0.35">
      <c r="A258" s="28" t="b">
        <v>1</v>
      </c>
      <c r="B258" s="2" t="s">
        <v>245</v>
      </c>
      <c r="C258" s="102">
        <v>30</v>
      </c>
      <c r="D258" s="2">
        <v>36.270000000000003</v>
      </c>
      <c r="E258" s="85">
        <v>1.8E-3</v>
      </c>
      <c r="F258" s="2">
        <v>0</v>
      </c>
      <c r="G258" s="35"/>
      <c r="H258" s="35"/>
      <c r="I258" s="2">
        <f t="shared" si="80"/>
        <v>-36.270000000000003</v>
      </c>
      <c r="J258" s="85">
        <f t="shared" si="77"/>
        <v>5.6266666666666687</v>
      </c>
      <c r="K258" s="85">
        <f t="shared" si="81"/>
        <v>41.896666666666675</v>
      </c>
      <c r="L258" s="2">
        <f t="shared" si="78"/>
        <v>2.4425677293340422E-13</v>
      </c>
      <c r="M258" s="29">
        <f t="shared" ref="M258" si="89">AVERAGE(L256:L258)</f>
        <v>2.6748948866100268E-13</v>
      </c>
      <c r="N258" s="2"/>
      <c r="O258" s="28" t="b">
        <v>1</v>
      </c>
      <c r="P258" s="2" t="s">
        <v>475</v>
      </c>
      <c r="Q258" s="2" t="s">
        <v>476</v>
      </c>
      <c r="R258" s="2"/>
      <c r="S258" s="85"/>
      <c r="T258" s="2">
        <v>0</v>
      </c>
      <c r="U258" s="2"/>
      <c r="V258" s="2"/>
      <c r="W258" s="2"/>
      <c r="X258" s="2"/>
      <c r="Y258" s="2"/>
      <c r="Z258" s="29"/>
    </row>
    <row r="259" spans="1:26" x14ac:dyDescent="0.35">
      <c r="A259" s="28" t="b">
        <v>1</v>
      </c>
      <c r="B259" s="2" t="s">
        <v>247</v>
      </c>
      <c r="C259" s="102">
        <v>31</v>
      </c>
      <c r="D259" s="2"/>
      <c r="E259" s="85"/>
      <c r="F259" s="2">
        <v>0</v>
      </c>
      <c r="G259" s="35"/>
      <c r="H259" s="35"/>
      <c r="I259" s="2">
        <f t="shared" si="80"/>
        <v>40</v>
      </c>
      <c r="J259" s="85">
        <f t="shared" si="77"/>
        <v>5.6266666666666687</v>
      </c>
      <c r="K259" s="85">
        <f t="shared" si="81"/>
        <v>-34.373333333333335</v>
      </c>
      <c r="L259" s="2"/>
      <c r="M259" s="29"/>
      <c r="N259" s="2"/>
      <c r="O259" s="28" t="b">
        <v>1</v>
      </c>
      <c r="P259" s="2" t="s">
        <v>486</v>
      </c>
      <c r="Q259" s="2" t="s">
        <v>487</v>
      </c>
      <c r="R259" s="2">
        <v>40</v>
      </c>
      <c r="S259" s="85">
        <v>5.6100000000000004E-3</v>
      </c>
      <c r="T259" s="2">
        <v>0</v>
      </c>
      <c r="U259" s="2" t="s">
        <v>227</v>
      </c>
      <c r="V259" s="2"/>
      <c r="W259" s="2"/>
      <c r="X259" s="2"/>
      <c r="Y259" s="2"/>
      <c r="Z259" s="29"/>
    </row>
    <row r="260" spans="1:26" x14ac:dyDescent="0.35">
      <c r="A260" s="28" t="b">
        <v>1</v>
      </c>
      <c r="B260" s="2" t="s">
        <v>249</v>
      </c>
      <c r="C260" s="102">
        <v>31</v>
      </c>
      <c r="D260" s="2">
        <v>34.49</v>
      </c>
      <c r="E260" s="85">
        <v>5.3800000000000002E-3</v>
      </c>
      <c r="F260" s="2">
        <v>0</v>
      </c>
      <c r="G260" s="35"/>
      <c r="H260" s="35"/>
      <c r="I260" s="2">
        <f t="shared" si="80"/>
        <v>5.509999999999998</v>
      </c>
      <c r="J260" s="85">
        <f t="shared" si="77"/>
        <v>5.6266666666666687</v>
      </c>
      <c r="K260" s="85">
        <f t="shared" si="81"/>
        <v>0.11666666666667069</v>
      </c>
      <c r="L260" s="2">
        <f t="shared" si="78"/>
        <v>0.92231619358593653</v>
      </c>
      <c r="M260" s="29"/>
      <c r="N260" s="2"/>
      <c r="O260" s="28" t="b">
        <v>1</v>
      </c>
      <c r="P260" s="2" t="s">
        <v>488</v>
      </c>
      <c r="Q260" s="2" t="s">
        <v>489</v>
      </c>
      <c r="R260" s="2">
        <v>40</v>
      </c>
      <c r="S260" s="85">
        <v>5.6100000000000004E-3</v>
      </c>
      <c r="T260" s="2">
        <v>0</v>
      </c>
      <c r="U260" s="2" t="s">
        <v>227</v>
      </c>
      <c r="V260" s="2"/>
      <c r="W260" s="2"/>
      <c r="X260" s="2"/>
      <c r="Y260" s="2"/>
      <c r="Z260" s="29"/>
    </row>
    <row r="261" spans="1:26" x14ac:dyDescent="0.35">
      <c r="A261" s="86" t="b">
        <v>1</v>
      </c>
      <c r="B261" s="87" t="s">
        <v>251</v>
      </c>
      <c r="C261" s="102">
        <v>31</v>
      </c>
      <c r="D261" s="87">
        <v>35.06</v>
      </c>
      <c r="E261" s="88">
        <v>3.7799999999999999E-3</v>
      </c>
      <c r="F261" s="87">
        <v>0</v>
      </c>
      <c r="G261" s="87"/>
      <c r="H261" s="35"/>
      <c r="I261" s="2">
        <f t="shared" si="80"/>
        <v>4.9399999999999977</v>
      </c>
      <c r="J261" s="85">
        <f t="shared" si="77"/>
        <v>5.6266666666666687</v>
      </c>
      <c r="K261" s="85">
        <f t="shared" si="81"/>
        <v>0.68666666666667098</v>
      </c>
      <c r="L261" s="2">
        <f t="shared" si="78"/>
        <v>0.62128767224296477</v>
      </c>
      <c r="M261" s="29">
        <f t="shared" ref="M261" si="90">AVERAGE(L259:L261)</f>
        <v>0.77180193291445065</v>
      </c>
      <c r="N261" s="2"/>
      <c r="O261" s="28" t="b">
        <v>1</v>
      </c>
      <c r="P261" s="2" t="s">
        <v>490</v>
      </c>
      <c r="Q261" s="2" t="s">
        <v>491</v>
      </c>
      <c r="R261" s="2">
        <v>40</v>
      </c>
      <c r="S261" s="85">
        <v>5.6100000000000004E-3</v>
      </c>
      <c r="T261" s="2">
        <v>0</v>
      </c>
      <c r="U261" s="2" t="s">
        <v>227</v>
      </c>
      <c r="V261" s="2"/>
      <c r="W261" s="2"/>
      <c r="X261" s="2"/>
      <c r="Y261" s="2"/>
      <c r="Z261" s="29"/>
    </row>
    <row r="262" spans="1:26" x14ac:dyDescent="0.35">
      <c r="A262" s="91" t="b">
        <v>1</v>
      </c>
      <c r="B262" s="96" t="s">
        <v>253</v>
      </c>
      <c r="C262" s="102">
        <v>32</v>
      </c>
      <c r="D262" s="97">
        <v>34.880000000000003</v>
      </c>
      <c r="E262" s="98">
        <v>4.2199999999999998E-3</v>
      </c>
      <c r="F262" s="92">
        <v>0</v>
      </c>
      <c r="G262" s="92"/>
      <c r="H262" s="35"/>
      <c r="I262" s="2">
        <f t="shared" si="80"/>
        <v>5.1199999999999974</v>
      </c>
      <c r="J262" s="85">
        <f t="shared" si="77"/>
        <v>5.6266666666666687</v>
      </c>
      <c r="K262" s="85">
        <f t="shared" si="81"/>
        <v>0.50666666666667126</v>
      </c>
      <c r="L262" s="2">
        <f t="shared" si="78"/>
        <v>0.70384679201699252</v>
      </c>
      <c r="M262" s="29"/>
      <c r="N262" s="2"/>
      <c r="O262" s="86" t="b">
        <v>1</v>
      </c>
      <c r="P262" s="87" t="s">
        <v>501</v>
      </c>
      <c r="Q262" s="87" t="s">
        <v>502</v>
      </c>
      <c r="R262" s="87">
        <v>40</v>
      </c>
      <c r="S262" s="88">
        <v>5.6100000000000004E-3</v>
      </c>
      <c r="T262" s="87">
        <v>0</v>
      </c>
      <c r="U262" s="87" t="s">
        <v>227</v>
      </c>
      <c r="V262" s="2"/>
      <c r="W262" s="2"/>
      <c r="X262" s="2"/>
      <c r="Y262" s="2"/>
      <c r="Z262" s="29"/>
    </row>
    <row r="263" spans="1:26" ht="16" customHeight="1" x14ac:dyDescent="0.35">
      <c r="A263" s="28" t="b">
        <v>1</v>
      </c>
      <c r="B263" s="2" t="s">
        <v>255</v>
      </c>
      <c r="C263" s="103">
        <v>32</v>
      </c>
      <c r="D263" s="2">
        <v>32.82</v>
      </c>
      <c r="E263" s="85">
        <v>1.5100000000000001E-2</v>
      </c>
      <c r="F263" s="2">
        <v>0</v>
      </c>
      <c r="G263" s="2"/>
      <c r="H263" s="35"/>
      <c r="I263" s="2">
        <f t="shared" si="80"/>
        <v>7.18</v>
      </c>
      <c r="J263" s="85">
        <f t="shared" si="77"/>
        <v>5.6266666666666687</v>
      </c>
      <c r="K263" s="85">
        <f t="shared" si="81"/>
        <v>-1.553333333333331</v>
      </c>
      <c r="L263" s="2">
        <f t="shared" si="78"/>
        <v>2.934944726222311</v>
      </c>
      <c r="M263" s="29"/>
      <c r="N263" s="2"/>
      <c r="O263" s="91" t="b">
        <v>1</v>
      </c>
      <c r="P263" s="92" t="s">
        <v>503</v>
      </c>
      <c r="Q263" s="92" t="s">
        <v>504</v>
      </c>
      <c r="R263" s="92">
        <v>40</v>
      </c>
      <c r="S263" s="93">
        <v>5.6100000000000004E-3</v>
      </c>
      <c r="T263" s="92">
        <v>0</v>
      </c>
      <c r="U263" s="92" t="s">
        <v>227</v>
      </c>
      <c r="V263" s="2"/>
      <c r="W263" s="2"/>
      <c r="X263" s="2"/>
      <c r="Y263" s="2"/>
      <c r="Z263" s="29"/>
    </row>
    <row r="264" spans="1:26" x14ac:dyDescent="0.35">
      <c r="A264" s="28" t="b">
        <v>1</v>
      </c>
      <c r="B264" s="2" t="s">
        <v>257</v>
      </c>
      <c r="C264" s="102">
        <v>32</v>
      </c>
      <c r="D264" s="2">
        <v>36.64</v>
      </c>
      <c r="E264" s="85">
        <v>1.4300000000000001E-3</v>
      </c>
      <c r="F264" s="2">
        <v>0</v>
      </c>
      <c r="G264" s="2"/>
      <c r="H264" s="87"/>
      <c r="I264" s="2">
        <f t="shared" si="80"/>
        <v>1.4399999999999977</v>
      </c>
      <c r="J264" s="85">
        <f t="shared" si="77"/>
        <v>5.6266666666666687</v>
      </c>
      <c r="K264" s="85">
        <f t="shared" si="81"/>
        <v>4.186666666666671</v>
      </c>
      <c r="L264" s="2">
        <f t="shared" si="78"/>
        <v>5.4914590763825696E-2</v>
      </c>
      <c r="M264" s="29">
        <f t="shared" ref="M264" si="91">AVERAGE(L262:L264)</f>
        <v>1.2312353696677096</v>
      </c>
      <c r="N264" s="2"/>
      <c r="O264" s="28" t="b">
        <v>1</v>
      </c>
      <c r="P264" s="2" t="s">
        <v>505</v>
      </c>
      <c r="Q264" s="2" t="s">
        <v>506</v>
      </c>
      <c r="R264" s="2">
        <v>38.08</v>
      </c>
      <c r="S264" s="85">
        <v>1.9800000000000002E-2</v>
      </c>
      <c r="T264" s="2">
        <v>0</v>
      </c>
      <c r="U264" s="2"/>
      <c r="V264" s="87"/>
      <c r="W264" s="87"/>
      <c r="X264" s="87"/>
      <c r="Y264" s="2"/>
      <c r="Z264" s="29"/>
    </row>
    <row r="265" spans="1:26" x14ac:dyDescent="0.35">
      <c r="A265" s="28" t="b">
        <v>1</v>
      </c>
      <c r="B265" s="2" t="s">
        <v>259</v>
      </c>
      <c r="C265" s="102">
        <v>33</v>
      </c>
      <c r="D265" s="2">
        <v>35.06</v>
      </c>
      <c r="E265" s="85">
        <v>3.7799999999999999E-3</v>
      </c>
      <c r="F265" s="2">
        <v>0</v>
      </c>
      <c r="G265" s="2"/>
      <c r="H265" s="92"/>
      <c r="I265" s="2">
        <f t="shared" si="80"/>
        <v>4.9399999999999977</v>
      </c>
      <c r="J265" s="85">
        <f t="shared" si="77"/>
        <v>5.6266666666666687</v>
      </c>
      <c r="K265" s="85">
        <f t="shared" si="81"/>
        <v>0.68666666666667098</v>
      </c>
      <c r="L265" s="2">
        <f t="shared" si="78"/>
        <v>0.62128767224296477</v>
      </c>
      <c r="M265" s="29"/>
      <c r="N265" s="2"/>
      <c r="O265" s="28" t="b">
        <v>1</v>
      </c>
      <c r="P265" s="2" t="s">
        <v>516</v>
      </c>
      <c r="Q265" s="2" t="s">
        <v>517</v>
      </c>
      <c r="R265" s="2">
        <v>40</v>
      </c>
      <c r="S265" s="85">
        <v>5.6100000000000004E-3</v>
      </c>
      <c r="T265" s="2">
        <v>0</v>
      </c>
      <c r="U265" s="2" t="s">
        <v>227</v>
      </c>
      <c r="V265" s="92"/>
      <c r="W265" s="92"/>
      <c r="X265" s="92"/>
      <c r="Y265" s="87"/>
      <c r="Z265" s="29"/>
    </row>
    <row r="266" spans="1:26" x14ac:dyDescent="0.35">
      <c r="A266" s="28" t="b">
        <v>1</v>
      </c>
      <c r="B266" s="2" t="s">
        <v>261</v>
      </c>
      <c r="C266" s="102">
        <v>33</v>
      </c>
      <c r="D266" s="2">
        <v>35.979999999999997</v>
      </c>
      <c r="E266" s="85">
        <v>2.15E-3</v>
      </c>
      <c r="F266" s="2">
        <v>0</v>
      </c>
      <c r="G266" s="2"/>
      <c r="H266" s="2"/>
      <c r="I266" s="2">
        <f t="shared" si="80"/>
        <v>4.0200000000000031</v>
      </c>
      <c r="J266" s="85">
        <f t="shared" si="77"/>
        <v>5.6266666666666687</v>
      </c>
      <c r="K266" s="85">
        <f t="shared" si="81"/>
        <v>1.6066666666666656</v>
      </c>
      <c r="L266" s="2">
        <f t="shared" si="78"/>
        <v>0.32835613896960109</v>
      </c>
      <c r="M266" s="29"/>
      <c r="N266" s="2"/>
      <c r="O266" s="28" t="b">
        <v>1</v>
      </c>
      <c r="P266" s="2" t="s">
        <v>518</v>
      </c>
      <c r="Q266" s="2" t="s">
        <v>519</v>
      </c>
      <c r="R266" s="2">
        <v>40</v>
      </c>
      <c r="S266" s="85">
        <v>5.6100000000000004E-3</v>
      </c>
      <c r="T266" s="2">
        <v>0</v>
      </c>
      <c r="U266" s="2" t="s">
        <v>227</v>
      </c>
      <c r="V266" s="2"/>
      <c r="W266" s="2"/>
      <c r="X266" s="2"/>
      <c r="Y266" s="92"/>
      <c r="Z266" s="100"/>
    </row>
    <row r="267" spans="1:26" x14ac:dyDescent="0.35">
      <c r="A267" s="28" t="b">
        <v>1</v>
      </c>
      <c r="B267" s="2" t="s">
        <v>263</v>
      </c>
      <c r="C267" s="102">
        <v>33</v>
      </c>
      <c r="D267" s="2">
        <v>35.6</v>
      </c>
      <c r="E267" s="85">
        <v>2.7100000000000002E-3</v>
      </c>
      <c r="F267" s="2">
        <v>0</v>
      </c>
      <c r="G267" s="2"/>
      <c r="H267" s="2"/>
      <c r="I267" s="2">
        <f t="shared" si="80"/>
        <v>4.3999999999999986</v>
      </c>
      <c r="J267" s="85">
        <f t="shared" si="77"/>
        <v>5.6266666666666687</v>
      </c>
      <c r="K267" s="85">
        <f t="shared" si="81"/>
        <v>1.2266666666666701</v>
      </c>
      <c r="L267" s="2">
        <f t="shared" si="78"/>
        <v>0.42730358713244876</v>
      </c>
      <c r="M267" s="29">
        <f t="shared" ref="M267" si="92">AVERAGE(L265:L267)</f>
        <v>0.45898246611500487</v>
      </c>
      <c r="N267" s="87"/>
      <c r="O267" s="28" t="b">
        <v>1</v>
      </c>
      <c r="P267" s="2" t="s">
        <v>520</v>
      </c>
      <c r="Q267" s="2" t="s">
        <v>521</v>
      </c>
      <c r="R267" s="2">
        <v>40</v>
      </c>
      <c r="S267" s="85">
        <v>5.6100000000000004E-3</v>
      </c>
      <c r="T267" s="2">
        <v>0</v>
      </c>
      <c r="U267" s="2" t="s">
        <v>227</v>
      </c>
      <c r="V267" s="2"/>
      <c r="W267" s="2"/>
      <c r="X267" s="2"/>
      <c r="Y267" s="2"/>
      <c r="Z267" s="94"/>
    </row>
    <row r="268" spans="1:26" x14ac:dyDescent="0.35">
      <c r="A268" s="28" t="b">
        <v>1</v>
      </c>
      <c r="B268" s="2" t="s">
        <v>265</v>
      </c>
      <c r="C268" s="102">
        <v>34</v>
      </c>
      <c r="D268" s="2">
        <v>32.93</v>
      </c>
      <c r="E268" s="85">
        <v>1.41E-2</v>
      </c>
      <c r="F268" s="2">
        <v>0</v>
      </c>
      <c r="G268" s="2"/>
      <c r="H268" s="2"/>
      <c r="I268" s="2">
        <f t="shared" si="80"/>
        <v>5.1600000000000037</v>
      </c>
      <c r="J268" s="85">
        <f t="shared" si="77"/>
        <v>5.6266666666666687</v>
      </c>
      <c r="K268" s="85">
        <f t="shared" si="81"/>
        <v>0.46666666666666501</v>
      </c>
      <c r="L268" s="2">
        <f t="shared" si="78"/>
        <v>0.72363461872018986</v>
      </c>
      <c r="M268" s="29"/>
      <c r="N268" s="92"/>
      <c r="O268" s="28" t="b">
        <v>1</v>
      </c>
      <c r="P268" s="2" t="s">
        <v>531</v>
      </c>
      <c r="Q268" s="2" t="s">
        <v>532</v>
      </c>
      <c r="R268" s="2">
        <v>38.090000000000003</v>
      </c>
      <c r="S268" s="85">
        <v>1.9599999999999999E-2</v>
      </c>
      <c r="T268" s="2">
        <v>0</v>
      </c>
      <c r="U268" s="2"/>
      <c r="V268" s="2"/>
      <c r="W268" s="2"/>
      <c r="X268" s="2"/>
      <c r="Y268" s="2"/>
      <c r="Z268" s="29"/>
    </row>
    <row r="269" spans="1:26" x14ac:dyDescent="0.35">
      <c r="A269" s="28" t="b">
        <v>1</v>
      </c>
      <c r="B269" s="2" t="s">
        <v>267</v>
      </c>
      <c r="C269" s="103">
        <v>34</v>
      </c>
      <c r="D269" s="2">
        <v>31.94</v>
      </c>
      <c r="E269" s="85">
        <v>2.5899999999999999E-2</v>
      </c>
      <c r="F269" s="2">
        <v>0</v>
      </c>
      <c r="G269" s="2"/>
      <c r="H269" s="2"/>
      <c r="I269" s="2">
        <f t="shared" si="80"/>
        <v>8.0599999999999987</v>
      </c>
      <c r="J269" s="85">
        <f t="shared" si="77"/>
        <v>5.6266666666666687</v>
      </c>
      <c r="K269" s="85">
        <f t="shared" si="81"/>
        <v>-2.43333333333333</v>
      </c>
      <c r="L269" s="2">
        <f t="shared" si="78"/>
        <v>5.4013997846727477</v>
      </c>
      <c r="M269" s="29"/>
      <c r="N269" s="2"/>
      <c r="O269" s="28" t="b">
        <v>1</v>
      </c>
      <c r="P269" s="2" t="s">
        <v>533</v>
      </c>
      <c r="Q269" s="2" t="s">
        <v>534</v>
      </c>
      <c r="R269" s="2">
        <v>40</v>
      </c>
      <c r="S269" s="85">
        <v>5.6100000000000004E-3</v>
      </c>
      <c r="T269" s="2">
        <v>0</v>
      </c>
      <c r="U269" s="2" t="s">
        <v>227</v>
      </c>
      <c r="V269" s="2"/>
      <c r="W269" s="2"/>
      <c r="X269" s="2"/>
      <c r="Y269" s="2"/>
      <c r="Z269" s="29"/>
    </row>
    <row r="270" spans="1:26" x14ac:dyDescent="0.35">
      <c r="A270" s="28" t="b">
        <v>1</v>
      </c>
      <c r="B270" s="2" t="s">
        <v>269</v>
      </c>
      <c r="C270" s="102">
        <v>34</v>
      </c>
      <c r="D270" s="2">
        <v>33.26</v>
      </c>
      <c r="E270" s="85">
        <v>1.15E-2</v>
      </c>
      <c r="F270" s="2">
        <v>0</v>
      </c>
      <c r="G270" s="2"/>
      <c r="H270" s="2"/>
      <c r="I270" s="2">
        <f t="shared" si="80"/>
        <v>6.740000000000002</v>
      </c>
      <c r="J270" s="85">
        <f t="shared" si="77"/>
        <v>5.6266666666666687</v>
      </c>
      <c r="K270" s="85">
        <f t="shared" si="81"/>
        <v>-1.1133333333333333</v>
      </c>
      <c r="L270" s="2">
        <f t="shared" si="78"/>
        <v>2.1634493321602095</v>
      </c>
      <c r="M270" s="29">
        <f t="shared" ref="M270" si="93">AVERAGE(L268:L270)</f>
        <v>2.762827911851049</v>
      </c>
      <c r="N270" s="2"/>
      <c r="O270" s="28" t="b">
        <v>1</v>
      </c>
      <c r="P270" s="2" t="s">
        <v>535</v>
      </c>
      <c r="Q270" s="2" t="s">
        <v>536</v>
      </c>
      <c r="R270" s="2">
        <v>40</v>
      </c>
      <c r="S270" s="85">
        <v>5.6100000000000004E-3</v>
      </c>
      <c r="T270" s="2">
        <v>0</v>
      </c>
      <c r="U270" s="2" t="s">
        <v>227</v>
      </c>
      <c r="V270" s="2"/>
      <c r="W270" s="2"/>
      <c r="X270" s="2"/>
      <c r="Y270" s="2"/>
      <c r="Z270" s="29"/>
    </row>
    <row r="271" spans="1:26" x14ac:dyDescent="0.35">
      <c r="A271" s="28" t="b">
        <v>1</v>
      </c>
      <c r="B271" s="2" t="s">
        <v>271</v>
      </c>
      <c r="C271" s="102">
        <v>35</v>
      </c>
      <c r="D271" s="2"/>
      <c r="E271" s="85"/>
      <c r="F271" s="2">
        <v>0</v>
      </c>
      <c r="G271" s="2"/>
      <c r="H271" s="2"/>
      <c r="I271" s="2">
        <f t="shared" si="80"/>
        <v>0</v>
      </c>
      <c r="J271" s="85">
        <f t="shared" si="77"/>
        <v>5.6266666666666687</v>
      </c>
      <c r="K271" s="85">
        <f t="shared" si="81"/>
        <v>5.6266666666666687</v>
      </c>
      <c r="L271" s="2"/>
      <c r="M271" s="29"/>
      <c r="N271" s="2"/>
      <c r="O271" s="28" t="b">
        <v>1</v>
      </c>
      <c r="P271" s="2" t="s">
        <v>540</v>
      </c>
      <c r="Q271" s="2" t="s">
        <v>541</v>
      </c>
      <c r="R271" s="2"/>
      <c r="S271" s="85"/>
      <c r="T271" s="2">
        <v>0</v>
      </c>
      <c r="U271" s="2"/>
      <c r="V271" s="2"/>
      <c r="W271" s="2"/>
      <c r="X271" s="2"/>
      <c r="Y271" s="2"/>
      <c r="Z271" s="29"/>
    </row>
    <row r="272" spans="1:26" x14ac:dyDescent="0.35">
      <c r="A272" s="28" t="b">
        <v>1</v>
      </c>
      <c r="B272" s="2" t="s">
        <v>273</v>
      </c>
      <c r="C272" s="102">
        <v>35</v>
      </c>
      <c r="D272" s="2">
        <v>40</v>
      </c>
      <c r="E272" s="85">
        <v>1.7899999999999999E-4</v>
      </c>
      <c r="F272" s="2">
        <v>0</v>
      </c>
      <c r="G272" s="2" t="s">
        <v>227</v>
      </c>
      <c r="H272" s="2"/>
      <c r="I272" s="2">
        <f t="shared" si="80"/>
        <v>-40</v>
      </c>
      <c r="J272" s="85">
        <f t="shared" si="77"/>
        <v>5.6266666666666687</v>
      </c>
      <c r="K272" s="85">
        <f t="shared" si="81"/>
        <v>45.626666666666665</v>
      </c>
      <c r="L272" s="2"/>
      <c r="M272" s="29"/>
      <c r="N272" s="2"/>
      <c r="O272" s="28" t="b">
        <v>1</v>
      </c>
      <c r="P272" s="2" t="s">
        <v>542</v>
      </c>
      <c r="Q272" s="2" t="s">
        <v>543</v>
      </c>
      <c r="R272" s="2"/>
      <c r="S272" s="85"/>
      <c r="T272" s="2">
        <v>0</v>
      </c>
      <c r="U272" s="2"/>
      <c r="V272" s="2"/>
      <c r="W272" s="2"/>
      <c r="X272" s="2"/>
      <c r="Y272" s="2"/>
      <c r="Z272" s="29"/>
    </row>
    <row r="273" spans="1:26" x14ac:dyDescent="0.35">
      <c r="A273" s="28" t="b">
        <v>1</v>
      </c>
      <c r="B273" s="2" t="s">
        <v>275</v>
      </c>
      <c r="C273" s="102">
        <v>35</v>
      </c>
      <c r="D273" s="2"/>
      <c r="E273" s="85"/>
      <c r="F273" s="2">
        <v>0</v>
      </c>
      <c r="G273" s="2"/>
      <c r="H273" s="2"/>
      <c r="I273" s="2">
        <f t="shared" si="80"/>
        <v>0</v>
      </c>
      <c r="J273" s="85">
        <f t="shared" si="77"/>
        <v>5.6266666666666687</v>
      </c>
      <c r="K273" s="85">
        <f t="shared" si="81"/>
        <v>5.6266666666666687</v>
      </c>
      <c r="L273" s="2"/>
      <c r="M273" s="29" t="e">
        <f t="shared" ref="M273" si="94">AVERAGE(L271:L273)</f>
        <v>#DIV/0!</v>
      </c>
      <c r="N273" s="2"/>
      <c r="O273" s="28" t="b">
        <v>1</v>
      </c>
      <c r="P273" s="2" t="s">
        <v>544</v>
      </c>
      <c r="Q273" s="2" t="s">
        <v>545</v>
      </c>
      <c r="R273" s="2"/>
      <c r="S273" s="85"/>
      <c r="T273" s="2">
        <v>0</v>
      </c>
      <c r="U273" s="2"/>
      <c r="V273" s="2"/>
      <c r="W273" s="2"/>
      <c r="X273" s="2"/>
      <c r="Y273" s="2"/>
      <c r="Z273" s="29"/>
    </row>
    <row r="274" spans="1:26" x14ac:dyDescent="0.35">
      <c r="A274" s="28" t="b">
        <v>1</v>
      </c>
      <c r="B274" s="2" t="s">
        <v>279</v>
      </c>
      <c r="C274" s="102">
        <v>36</v>
      </c>
      <c r="D274" s="2">
        <v>34.75</v>
      </c>
      <c r="E274" s="85">
        <v>4.5900000000000003E-3</v>
      </c>
      <c r="F274" s="2">
        <v>0</v>
      </c>
      <c r="G274" s="2"/>
      <c r="H274" s="2"/>
      <c r="I274" s="2">
        <f t="shared" si="80"/>
        <v>5.25</v>
      </c>
      <c r="J274" s="85">
        <f t="shared" si="77"/>
        <v>5.6266666666666687</v>
      </c>
      <c r="K274" s="85">
        <f t="shared" si="81"/>
        <v>0.3766666666666687</v>
      </c>
      <c r="L274" s="2">
        <f t="shared" si="78"/>
        <v>0.7702151111567741</v>
      </c>
      <c r="M274" s="29"/>
      <c r="N274" s="2"/>
      <c r="O274" s="28" t="b">
        <v>1</v>
      </c>
      <c r="P274" s="2" t="s">
        <v>327</v>
      </c>
      <c r="Q274" s="2" t="s">
        <v>328</v>
      </c>
      <c r="R274" s="2">
        <v>40</v>
      </c>
      <c r="S274" s="85">
        <v>5.6100000000000004E-3</v>
      </c>
      <c r="T274" s="2">
        <v>0</v>
      </c>
      <c r="U274" s="2" t="s">
        <v>227</v>
      </c>
      <c r="V274" s="2"/>
      <c r="W274" s="2"/>
      <c r="X274" s="2"/>
      <c r="Y274" s="2"/>
      <c r="Z274" s="29"/>
    </row>
    <row r="275" spans="1:26" x14ac:dyDescent="0.35">
      <c r="A275" s="28" t="b">
        <v>1</v>
      </c>
      <c r="B275" s="2" t="s">
        <v>281</v>
      </c>
      <c r="C275" s="103">
        <v>36</v>
      </c>
      <c r="D275" s="2">
        <v>34.53</v>
      </c>
      <c r="E275" s="85">
        <v>5.2399999999999999E-3</v>
      </c>
      <c r="F275" s="2">
        <v>0</v>
      </c>
      <c r="G275" s="2"/>
      <c r="H275" s="2"/>
      <c r="I275" s="2">
        <f t="shared" si="80"/>
        <v>5.4699999999999989</v>
      </c>
      <c r="J275" s="85">
        <f t="shared" si="77"/>
        <v>5.6266666666666687</v>
      </c>
      <c r="K275" s="85">
        <f t="shared" si="81"/>
        <v>0.15666666666666984</v>
      </c>
      <c r="L275" s="2">
        <f t="shared" si="78"/>
        <v>0.89709540876982896</v>
      </c>
      <c r="M275" s="29"/>
      <c r="N275" s="2"/>
      <c r="O275" s="28" t="b">
        <v>1</v>
      </c>
      <c r="P275" s="2" t="s">
        <v>329</v>
      </c>
      <c r="Q275" s="2" t="s">
        <v>330</v>
      </c>
      <c r="R275" s="2">
        <v>40</v>
      </c>
      <c r="S275" s="85">
        <v>5.6100000000000004E-3</v>
      </c>
      <c r="T275" s="2">
        <v>0</v>
      </c>
      <c r="U275" s="2" t="s">
        <v>227</v>
      </c>
      <c r="V275" s="2"/>
      <c r="W275" s="2"/>
      <c r="X275" s="2"/>
      <c r="Y275" s="2"/>
      <c r="Z275" s="29"/>
    </row>
    <row r="276" spans="1:26" x14ac:dyDescent="0.35">
      <c r="A276" s="28" t="b">
        <v>1</v>
      </c>
      <c r="B276" s="2" t="s">
        <v>283</v>
      </c>
      <c r="C276" s="102">
        <v>36</v>
      </c>
      <c r="D276" s="2">
        <v>34.130000000000003</v>
      </c>
      <c r="E276" s="85">
        <v>6.7400000000000003E-3</v>
      </c>
      <c r="F276" s="2">
        <v>0</v>
      </c>
      <c r="G276" s="2"/>
      <c r="H276" s="2"/>
      <c r="I276" s="2">
        <f t="shared" si="80"/>
        <v>5.8699999999999974</v>
      </c>
      <c r="J276" s="85">
        <f t="shared" si="77"/>
        <v>5.6266666666666687</v>
      </c>
      <c r="K276" s="85">
        <f t="shared" si="81"/>
        <v>-0.24333333333332874</v>
      </c>
      <c r="L276" s="2">
        <f t="shared" si="78"/>
        <v>1.1837244885898315</v>
      </c>
      <c r="M276" s="29">
        <f t="shared" ref="M276" si="95">AVERAGE(L274:L276)</f>
        <v>0.95034500283881151</v>
      </c>
      <c r="N276" s="2"/>
      <c r="O276" s="28" t="b">
        <v>1</v>
      </c>
      <c r="P276" s="2" t="s">
        <v>331</v>
      </c>
      <c r="Q276" s="2" t="s">
        <v>332</v>
      </c>
      <c r="R276" s="2">
        <v>40</v>
      </c>
      <c r="S276" s="85">
        <v>5.6100000000000004E-3</v>
      </c>
      <c r="T276" s="2">
        <v>0</v>
      </c>
      <c r="U276" s="2" t="s">
        <v>227</v>
      </c>
      <c r="V276" s="2"/>
      <c r="W276" s="2"/>
      <c r="X276" s="2"/>
      <c r="Y276" s="2"/>
      <c r="Z276" s="29"/>
    </row>
    <row r="277" spans="1:26" x14ac:dyDescent="0.35">
      <c r="A277" s="28" t="b">
        <v>1</v>
      </c>
      <c r="B277" s="2" t="s">
        <v>285</v>
      </c>
      <c r="C277" s="102">
        <v>37</v>
      </c>
      <c r="D277" s="2">
        <v>34.22</v>
      </c>
      <c r="E277" s="85">
        <v>6.3600000000000002E-3</v>
      </c>
      <c r="F277" s="2">
        <v>0</v>
      </c>
      <c r="G277" s="2"/>
      <c r="H277" s="2"/>
      <c r="I277" s="2">
        <f t="shared" si="80"/>
        <v>3.3900000000000006</v>
      </c>
      <c r="J277" s="85">
        <f t="shared" si="77"/>
        <v>5.6266666666666687</v>
      </c>
      <c r="K277" s="85">
        <f t="shared" si="81"/>
        <v>2.2366666666666681</v>
      </c>
      <c r="L277" s="2">
        <f t="shared" si="78"/>
        <v>0.2121759928272805</v>
      </c>
      <c r="M277" s="29"/>
      <c r="N277" s="2"/>
      <c r="O277" s="28" t="b">
        <v>1</v>
      </c>
      <c r="P277" s="2" t="s">
        <v>345</v>
      </c>
      <c r="Q277" s="2" t="s">
        <v>346</v>
      </c>
      <c r="R277" s="2">
        <v>37.61</v>
      </c>
      <c r="S277" s="85">
        <v>2.69E-2</v>
      </c>
      <c r="T277" s="2">
        <v>0</v>
      </c>
      <c r="U277" s="2"/>
      <c r="V277" s="2"/>
      <c r="W277" s="2"/>
      <c r="X277" s="2"/>
      <c r="Y277" s="2"/>
      <c r="Z277" s="29"/>
    </row>
    <row r="278" spans="1:26" x14ac:dyDescent="0.35">
      <c r="A278" s="28" t="b">
        <v>1</v>
      </c>
      <c r="B278" s="2" t="s">
        <v>287</v>
      </c>
      <c r="C278" s="102">
        <v>37</v>
      </c>
      <c r="D278" s="2">
        <v>33.49</v>
      </c>
      <c r="E278" s="85">
        <v>9.9699999999999997E-3</v>
      </c>
      <c r="F278" s="2">
        <v>0</v>
      </c>
      <c r="G278" s="2"/>
      <c r="H278" s="2"/>
      <c r="I278" s="2">
        <f t="shared" si="80"/>
        <v>6.509999999999998</v>
      </c>
      <c r="J278" s="85">
        <f t="shared" si="77"/>
        <v>5.6266666666666687</v>
      </c>
      <c r="K278" s="85">
        <f t="shared" si="81"/>
        <v>-0.88333333333332931</v>
      </c>
      <c r="L278" s="2">
        <f t="shared" si="78"/>
        <v>1.8446323871718733</v>
      </c>
      <c r="M278" s="29"/>
      <c r="N278" s="2"/>
      <c r="O278" s="28" t="b">
        <v>1</v>
      </c>
      <c r="P278" s="2" t="s">
        <v>347</v>
      </c>
      <c r="Q278" s="2" t="s">
        <v>348</v>
      </c>
      <c r="R278" s="2">
        <v>40</v>
      </c>
      <c r="S278" s="85">
        <v>5.6100000000000004E-3</v>
      </c>
      <c r="T278" s="2">
        <v>0</v>
      </c>
      <c r="U278" s="2" t="s">
        <v>227</v>
      </c>
      <c r="V278" s="2"/>
      <c r="W278" s="2"/>
      <c r="X278" s="2"/>
      <c r="Y278" s="2"/>
      <c r="Z278" s="29"/>
    </row>
    <row r="279" spans="1:26" x14ac:dyDescent="0.35">
      <c r="A279" s="28" t="b">
        <v>1</v>
      </c>
      <c r="B279" s="2" t="s">
        <v>289</v>
      </c>
      <c r="C279" s="102">
        <v>37</v>
      </c>
      <c r="D279" s="2">
        <v>33.43</v>
      </c>
      <c r="E279" s="85">
        <v>1.03E-2</v>
      </c>
      <c r="F279" s="2">
        <v>0</v>
      </c>
      <c r="G279" s="2"/>
      <c r="H279" s="2"/>
      <c r="I279" s="2">
        <f t="shared" si="80"/>
        <v>5.93</v>
      </c>
      <c r="J279" s="85">
        <f t="shared" si="77"/>
        <v>5.6266666666666687</v>
      </c>
      <c r="K279" s="85">
        <f t="shared" si="81"/>
        <v>-0.30333333333333101</v>
      </c>
      <c r="L279" s="2">
        <f t="shared" si="78"/>
        <v>1.2339922496240681</v>
      </c>
      <c r="M279" s="29">
        <f t="shared" ref="M279" si="96">AVERAGE(L277:L279)</f>
        <v>1.0969335432077407</v>
      </c>
      <c r="N279" s="2"/>
      <c r="O279" s="28" t="b">
        <v>1</v>
      </c>
      <c r="P279" s="2" t="s">
        <v>349</v>
      </c>
      <c r="Q279" s="2" t="s">
        <v>350</v>
      </c>
      <c r="R279" s="2">
        <v>39.36</v>
      </c>
      <c r="S279" s="85">
        <v>8.5299999999999994E-3</v>
      </c>
      <c r="T279" s="2">
        <v>0</v>
      </c>
      <c r="U279" s="2"/>
      <c r="V279" s="2"/>
      <c r="W279" s="2"/>
      <c r="X279" s="2"/>
      <c r="Y279" s="2"/>
      <c r="Z279" s="29"/>
    </row>
    <row r="280" spans="1:26" x14ac:dyDescent="0.35">
      <c r="A280" s="28" t="b">
        <v>1</v>
      </c>
      <c r="B280" s="2" t="s">
        <v>291</v>
      </c>
      <c r="C280" s="102">
        <v>38</v>
      </c>
      <c r="D280" s="2">
        <v>36.51</v>
      </c>
      <c r="E280" s="85">
        <v>1.5499999999999999E-3</v>
      </c>
      <c r="F280" s="2">
        <v>0</v>
      </c>
      <c r="G280" s="2"/>
      <c r="H280" s="2"/>
      <c r="I280" s="2">
        <f t="shared" si="80"/>
        <v>3.490000000000002</v>
      </c>
      <c r="J280" s="85">
        <f t="shared" si="77"/>
        <v>5.6266666666666687</v>
      </c>
      <c r="K280" s="85">
        <f t="shared" si="81"/>
        <v>2.1366666666666667</v>
      </c>
      <c r="L280" s="2">
        <f t="shared" si="78"/>
        <v>0.2274045984995704</v>
      </c>
      <c r="M280" s="29"/>
      <c r="N280" s="2"/>
      <c r="O280" s="28" t="b">
        <v>1</v>
      </c>
      <c r="P280" s="2" t="s">
        <v>363</v>
      </c>
      <c r="Q280" s="2" t="s">
        <v>364</v>
      </c>
      <c r="R280" s="2">
        <v>40</v>
      </c>
      <c r="S280" s="85">
        <v>5.6100000000000004E-3</v>
      </c>
      <c r="T280" s="2">
        <v>0</v>
      </c>
      <c r="U280" s="2" t="s">
        <v>227</v>
      </c>
      <c r="V280" s="2"/>
      <c r="W280" s="2"/>
      <c r="X280" s="2"/>
      <c r="Y280" s="2"/>
      <c r="Z280" s="29"/>
    </row>
    <row r="281" spans="1:26" x14ac:dyDescent="0.35">
      <c r="A281" s="28" t="b">
        <v>1</v>
      </c>
      <c r="B281" s="2" t="s">
        <v>293</v>
      </c>
      <c r="C281" s="103">
        <v>38</v>
      </c>
      <c r="D281" s="2">
        <v>34.9</v>
      </c>
      <c r="E281" s="85">
        <v>4.1799999999999997E-3</v>
      </c>
      <c r="F281" s="2">
        <v>0</v>
      </c>
      <c r="G281" s="2"/>
      <c r="H281" s="2"/>
      <c r="I281" s="2">
        <f t="shared" si="80"/>
        <v>5.1000000000000014</v>
      </c>
      <c r="J281" s="85">
        <f t="shared" si="77"/>
        <v>5.6266666666666687</v>
      </c>
      <c r="K281" s="85">
        <f t="shared" si="81"/>
        <v>0.52666666666666728</v>
      </c>
      <c r="L281" s="2">
        <f t="shared" si="78"/>
        <v>0.69415672523989536</v>
      </c>
      <c r="M281" s="29"/>
      <c r="N281" s="2"/>
      <c r="O281" s="28" t="b">
        <v>1</v>
      </c>
      <c r="P281" s="2" t="s">
        <v>365</v>
      </c>
      <c r="Q281" s="2" t="s">
        <v>366</v>
      </c>
      <c r="R281" s="2">
        <v>40</v>
      </c>
      <c r="S281" s="85">
        <v>5.6100000000000004E-3</v>
      </c>
      <c r="T281" s="2">
        <v>0</v>
      </c>
      <c r="U281" s="2" t="s">
        <v>227</v>
      </c>
      <c r="V281" s="2"/>
      <c r="W281" s="2"/>
      <c r="X281" s="2"/>
      <c r="Y281" s="2"/>
      <c r="Z281" s="29"/>
    </row>
    <row r="282" spans="1:26" x14ac:dyDescent="0.35">
      <c r="A282" s="28" t="b">
        <v>1</v>
      </c>
      <c r="B282" s="2" t="s">
        <v>295</v>
      </c>
      <c r="C282" s="102">
        <v>38</v>
      </c>
      <c r="D282" s="2">
        <v>35.65</v>
      </c>
      <c r="E282" s="85">
        <v>2.6199999999999999E-3</v>
      </c>
      <c r="F282" s="2">
        <v>0</v>
      </c>
      <c r="G282" s="2"/>
      <c r="H282" s="2"/>
      <c r="I282" s="2">
        <f t="shared" si="80"/>
        <v>4.3500000000000014</v>
      </c>
      <c r="J282" s="85">
        <f t="shared" si="77"/>
        <v>5.6266666666666687</v>
      </c>
      <c r="K282" s="85">
        <f t="shared" si="81"/>
        <v>1.2766666666666673</v>
      </c>
      <c r="L282" s="2">
        <f t="shared" si="78"/>
        <v>0.4127480582911362</v>
      </c>
      <c r="M282" s="29">
        <f t="shared" ref="M282" si="97">AVERAGE(L280:L282)</f>
        <v>0.44476979401020067</v>
      </c>
      <c r="N282" s="2"/>
      <c r="O282" s="28" t="b">
        <v>1</v>
      </c>
      <c r="P282" s="2" t="s">
        <v>367</v>
      </c>
      <c r="Q282" s="2" t="s">
        <v>368</v>
      </c>
      <c r="R282" s="2">
        <v>40</v>
      </c>
      <c r="S282" s="85">
        <v>5.6100000000000004E-3</v>
      </c>
      <c r="T282" s="2">
        <v>0</v>
      </c>
      <c r="U282" s="2" t="s">
        <v>227</v>
      </c>
      <c r="V282" s="2"/>
      <c r="W282" s="2"/>
      <c r="X282" s="2"/>
      <c r="Y282" s="2"/>
      <c r="Z282" s="29"/>
    </row>
    <row r="283" spans="1:26" x14ac:dyDescent="0.35">
      <c r="A283" s="28" t="b">
        <v>1</v>
      </c>
      <c r="B283" s="2" t="s">
        <v>297</v>
      </c>
      <c r="C283" s="102">
        <v>39</v>
      </c>
      <c r="D283" s="2">
        <v>32.07</v>
      </c>
      <c r="E283" s="85">
        <v>2.4E-2</v>
      </c>
      <c r="F283" s="2">
        <v>0</v>
      </c>
      <c r="G283" s="2"/>
      <c r="H283" s="2"/>
      <c r="I283" s="2">
        <f t="shared" si="80"/>
        <v>7.93</v>
      </c>
      <c r="J283" s="85">
        <f t="shared" si="77"/>
        <v>5.6266666666666687</v>
      </c>
      <c r="K283" s="85">
        <f t="shared" si="81"/>
        <v>-2.303333333333331</v>
      </c>
      <c r="L283" s="2">
        <f t="shared" si="78"/>
        <v>4.9359689984962722</v>
      </c>
      <c r="M283" s="29"/>
      <c r="N283" s="2"/>
      <c r="O283" s="28" t="b">
        <v>1</v>
      </c>
      <c r="P283" s="2" t="s">
        <v>381</v>
      </c>
      <c r="Q283" s="2" t="s">
        <v>382</v>
      </c>
      <c r="R283" s="2">
        <v>40</v>
      </c>
      <c r="S283" s="85">
        <v>5.6100000000000004E-3</v>
      </c>
      <c r="T283" s="2">
        <v>0</v>
      </c>
      <c r="U283" s="2" t="s">
        <v>227</v>
      </c>
      <c r="V283" s="2"/>
      <c r="W283" s="2"/>
      <c r="X283" s="2"/>
      <c r="Y283" s="2"/>
      <c r="Z283" s="29"/>
    </row>
    <row r="284" spans="1:26" x14ac:dyDescent="0.35">
      <c r="A284" s="28" t="b">
        <v>1</v>
      </c>
      <c r="B284" s="2" t="s">
        <v>299</v>
      </c>
      <c r="C284" s="102">
        <v>39</v>
      </c>
      <c r="D284" s="2">
        <v>31.16</v>
      </c>
      <c r="E284" s="85">
        <v>4.2099999999999999E-2</v>
      </c>
      <c r="F284" s="2">
        <v>0</v>
      </c>
      <c r="G284" s="2"/>
      <c r="H284" s="2"/>
      <c r="I284" s="2">
        <f t="shared" si="80"/>
        <v>8.84</v>
      </c>
      <c r="J284" s="85">
        <f t="shared" si="77"/>
        <v>5.6266666666666687</v>
      </c>
      <c r="K284" s="85">
        <f t="shared" si="81"/>
        <v>-3.2133333333333312</v>
      </c>
      <c r="L284" s="2">
        <f t="shared" si="78"/>
        <v>9.2749103270047009</v>
      </c>
      <c r="M284" s="29"/>
      <c r="N284" s="2"/>
      <c r="O284" s="28" t="b">
        <v>1</v>
      </c>
      <c r="P284" s="2" t="s">
        <v>383</v>
      </c>
      <c r="Q284" s="2" t="s">
        <v>384</v>
      </c>
      <c r="R284" s="2">
        <v>40</v>
      </c>
      <c r="S284" s="85">
        <v>5.6100000000000004E-3</v>
      </c>
      <c r="T284" s="2">
        <v>0</v>
      </c>
      <c r="U284" s="2" t="s">
        <v>227</v>
      </c>
      <c r="V284" s="2"/>
      <c r="W284" s="2"/>
      <c r="X284" s="2"/>
      <c r="Y284" s="2"/>
      <c r="Z284" s="29"/>
    </row>
    <row r="285" spans="1:26" x14ac:dyDescent="0.35">
      <c r="A285" s="86" t="b">
        <v>1</v>
      </c>
      <c r="B285" s="87" t="s">
        <v>301</v>
      </c>
      <c r="C285" s="102">
        <v>39</v>
      </c>
      <c r="D285" s="87">
        <v>31.84</v>
      </c>
      <c r="E285" s="88">
        <v>2.76E-2</v>
      </c>
      <c r="F285" s="17">
        <v>0</v>
      </c>
      <c r="G285" s="17"/>
      <c r="H285" s="2"/>
      <c r="I285" s="2">
        <f t="shared" si="80"/>
        <v>8.16</v>
      </c>
      <c r="J285" s="85">
        <f t="shared" si="77"/>
        <v>5.6266666666666687</v>
      </c>
      <c r="K285" s="85">
        <f t="shared" si="81"/>
        <v>-2.5333333333333314</v>
      </c>
      <c r="L285" s="2">
        <f t="shared" si="78"/>
        <v>5.7890769497615038</v>
      </c>
      <c r="M285" s="29">
        <f t="shared" ref="M285" si="98">AVERAGE(L283:L285)</f>
        <v>6.666652091754159</v>
      </c>
      <c r="N285" s="2"/>
      <c r="O285" s="28" t="b">
        <v>1</v>
      </c>
      <c r="P285" s="2" t="s">
        <v>385</v>
      </c>
      <c r="Q285" s="2" t="s">
        <v>386</v>
      </c>
      <c r="R285" s="2">
        <v>40</v>
      </c>
      <c r="S285" s="85">
        <v>5.6100000000000004E-3</v>
      </c>
      <c r="T285" s="2">
        <v>0</v>
      </c>
      <c r="U285" s="2" t="s">
        <v>227</v>
      </c>
      <c r="V285" s="2"/>
      <c r="W285" s="2"/>
      <c r="X285" s="2"/>
      <c r="Y285" s="2"/>
      <c r="Z285" s="29"/>
    </row>
    <row r="286" spans="1:26" x14ac:dyDescent="0.35">
      <c r="A286" s="28" t="b">
        <v>1</v>
      </c>
      <c r="B286" s="2" t="s">
        <v>303</v>
      </c>
      <c r="C286" s="102">
        <v>40</v>
      </c>
      <c r="D286" s="2">
        <v>34.61</v>
      </c>
      <c r="E286" s="85">
        <v>4.9899999999999996E-3</v>
      </c>
      <c r="F286" s="2">
        <v>0</v>
      </c>
      <c r="G286" s="3"/>
      <c r="H286" s="2"/>
      <c r="I286" s="2">
        <f t="shared" si="80"/>
        <v>5.3900000000000006</v>
      </c>
      <c r="J286" s="85">
        <f t="shared" si="77"/>
        <v>5.6266666666666687</v>
      </c>
      <c r="K286" s="85">
        <f t="shared" si="81"/>
        <v>0.23666666666666814</v>
      </c>
      <c r="L286" s="2">
        <f t="shared" si="78"/>
        <v>0.84870397130912201</v>
      </c>
      <c r="M286" s="29"/>
      <c r="N286" s="2"/>
      <c r="O286" s="86" t="b">
        <v>1</v>
      </c>
      <c r="P286" s="87" t="s">
        <v>399</v>
      </c>
      <c r="Q286" s="87" t="s">
        <v>400</v>
      </c>
      <c r="R286" s="87">
        <v>40</v>
      </c>
      <c r="S286" s="88">
        <v>5.6100000000000004E-3</v>
      </c>
      <c r="T286" s="87">
        <v>0</v>
      </c>
      <c r="U286" s="87" t="s">
        <v>227</v>
      </c>
      <c r="V286" s="2"/>
      <c r="W286" s="2"/>
      <c r="X286" s="2"/>
      <c r="Y286" s="2"/>
      <c r="Z286" s="29"/>
    </row>
    <row r="287" spans="1:26" x14ac:dyDescent="0.35">
      <c r="A287" s="28" t="b">
        <v>1</v>
      </c>
      <c r="B287" s="2" t="s">
        <v>305</v>
      </c>
      <c r="C287" s="103">
        <v>40</v>
      </c>
      <c r="D287" s="2">
        <v>33.29</v>
      </c>
      <c r="E287" s="85">
        <v>1.1299999999999999E-2</v>
      </c>
      <c r="F287" s="2">
        <v>0</v>
      </c>
      <c r="G287" s="2"/>
      <c r="H287" s="2"/>
      <c r="I287" s="2">
        <f t="shared" si="80"/>
        <v>6.7100000000000009</v>
      </c>
      <c r="J287" s="85">
        <f t="shared" si="77"/>
        <v>5.6266666666666687</v>
      </c>
      <c r="K287" s="85">
        <f t="shared" si="81"/>
        <v>-1.0833333333333321</v>
      </c>
      <c r="L287" s="2">
        <f t="shared" si="78"/>
        <v>2.1189261887185888</v>
      </c>
      <c r="M287" s="29"/>
      <c r="N287" s="2"/>
      <c r="O287" s="28" t="b">
        <v>1</v>
      </c>
      <c r="P287" s="2" t="s">
        <v>401</v>
      </c>
      <c r="Q287" s="2" t="s">
        <v>402</v>
      </c>
      <c r="R287" s="2">
        <v>40</v>
      </c>
      <c r="S287" s="85">
        <v>5.6100000000000004E-3</v>
      </c>
      <c r="T287" s="2">
        <v>0</v>
      </c>
      <c r="U287" s="2" t="s">
        <v>227</v>
      </c>
      <c r="V287" s="2"/>
      <c r="W287" s="2"/>
      <c r="X287" s="2"/>
      <c r="Y287" s="2"/>
      <c r="Z287" s="29"/>
    </row>
    <row r="288" spans="1:26" x14ac:dyDescent="0.35">
      <c r="A288" s="28" t="b">
        <v>1</v>
      </c>
      <c r="B288" s="2" t="s">
        <v>307</v>
      </c>
      <c r="C288" s="102">
        <v>40</v>
      </c>
      <c r="D288" s="2">
        <v>33.85</v>
      </c>
      <c r="E288" s="85">
        <v>7.9699999999999997E-3</v>
      </c>
      <c r="F288" s="2">
        <v>0</v>
      </c>
      <c r="G288" s="2"/>
      <c r="H288" s="2"/>
      <c r="I288" s="2">
        <f t="shared" si="80"/>
        <v>6.1499999999999986</v>
      </c>
      <c r="J288" s="85">
        <f t="shared" si="77"/>
        <v>5.6266666666666687</v>
      </c>
      <c r="K288" s="85">
        <f t="shared" si="81"/>
        <v>-0.52333333333332988</v>
      </c>
      <c r="L288" s="2">
        <f t="shared" si="78"/>
        <v>1.4372722185789177</v>
      </c>
      <c r="M288" s="29">
        <f t="shared" ref="M288" si="99">AVERAGE(L286:L288)</f>
        <v>1.4683007928688763</v>
      </c>
      <c r="N288" s="2"/>
      <c r="O288" s="28" t="b">
        <v>1</v>
      </c>
      <c r="P288" s="2" t="s">
        <v>403</v>
      </c>
      <c r="Q288" s="2" t="s">
        <v>404</v>
      </c>
      <c r="R288" s="2">
        <v>40</v>
      </c>
      <c r="S288" s="85">
        <v>5.6100000000000004E-3</v>
      </c>
      <c r="T288" s="2">
        <v>0</v>
      </c>
      <c r="U288" s="2" t="s">
        <v>227</v>
      </c>
      <c r="V288" s="2"/>
      <c r="W288" s="2"/>
      <c r="X288" s="2"/>
      <c r="Y288" s="2"/>
      <c r="Z288" s="29"/>
    </row>
    <row r="289" spans="1:26" x14ac:dyDescent="0.35">
      <c r="A289" s="28" t="b">
        <v>1</v>
      </c>
      <c r="B289" s="2" t="s">
        <v>309</v>
      </c>
      <c r="C289" s="102">
        <v>41</v>
      </c>
      <c r="D289" s="2">
        <v>33.299999999999997</v>
      </c>
      <c r="E289" s="85">
        <v>1.12E-2</v>
      </c>
      <c r="F289" s="2">
        <v>0</v>
      </c>
      <c r="G289" s="2"/>
      <c r="H289" s="17"/>
      <c r="I289" s="2">
        <f t="shared" si="80"/>
        <v>4.8599999999999994</v>
      </c>
      <c r="J289" s="85">
        <f t="shared" si="77"/>
        <v>5.6266666666666687</v>
      </c>
      <c r="K289" s="85">
        <f t="shared" si="81"/>
        <v>0.76666666666666927</v>
      </c>
      <c r="L289" s="2">
        <f t="shared" si="78"/>
        <v>0.58777395314180325</v>
      </c>
      <c r="M289" s="29"/>
      <c r="N289" s="2"/>
      <c r="O289" s="28" t="b">
        <v>1</v>
      </c>
      <c r="P289" s="2" t="s">
        <v>420</v>
      </c>
      <c r="Q289" s="2" t="s">
        <v>421</v>
      </c>
      <c r="R289" s="2">
        <v>38.159999999999997</v>
      </c>
      <c r="S289" s="85">
        <v>1.8700000000000001E-2</v>
      </c>
      <c r="T289" s="2">
        <v>0</v>
      </c>
      <c r="U289" s="2"/>
      <c r="V289" s="87"/>
      <c r="W289" s="17"/>
      <c r="X289" s="2"/>
      <c r="Y289" s="2"/>
      <c r="Z289" s="29"/>
    </row>
    <row r="290" spans="1:26" x14ac:dyDescent="0.35">
      <c r="A290" s="28" t="b">
        <v>1</v>
      </c>
      <c r="B290" s="2" t="s">
        <v>310</v>
      </c>
      <c r="C290" s="102">
        <v>41</v>
      </c>
      <c r="D290" s="2">
        <v>33.869999999999997</v>
      </c>
      <c r="E290" s="85">
        <v>7.8799999999999999E-3</v>
      </c>
      <c r="F290" s="2">
        <v>0</v>
      </c>
      <c r="G290" s="2"/>
      <c r="H290" s="3"/>
      <c r="I290" s="2">
        <f t="shared" si="80"/>
        <v>6.1300000000000026</v>
      </c>
      <c r="J290" s="85">
        <f t="shared" si="77"/>
        <v>5.6266666666666687</v>
      </c>
      <c r="K290" s="85">
        <f t="shared" si="81"/>
        <v>-0.50333333333333385</v>
      </c>
      <c r="L290" s="2">
        <f t="shared" si="78"/>
        <v>1.4174848672222602</v>
      </c>
      <c r="M290" s="29"/>
      <c r="N290" s="2"/>
      <c r="O290" s="28" t="b">
        <v>1</v>
      </c>
      <c r="P290" s="2" t="s">
        <v>422</v>
      </c>
      <c r="Q290" s="2" t="s">
        <v>423</v>
      </c>
      <c r="R290" s="2">
        <v>40</v>
      </c>
      <c r="S290" s="85">
        <v>5.6100000000000004E-3</v>
      </c>
      <c r="T290" s="2">
        <v>0</v>
      </c>
      <c r="U290" s="2" t="s">
        <v>227</v>
      </c>
      <c r="V290" s="2"/>
      <c r="W290" s="2"/>
      <c r="X290" s="17"/>
      <c r="Y290" s="2"/>
      <c r="Z290" s="29"/>
    </row>
    <row r="291" spans="1:26" x14ac:dyDescent="0.35">
      <c r="A291" s="28" t="b">
        <v>1</v>
      </c>
      <c r="B291" s="2" t="s">
        <v>311</v>
      </c>
      <c r="C291" s="102">
        <v>41</v>
      </c>
      <c r="D291" s="2">
        <v>32.799999999999997</v>
      </c>
      <c r="E291" s="85">
        <v>1.52E-2</v>
      </c>
      <c r="F291" s="2">
        <v>0</v>
      </c>
      <c r="G291" s="2"/>
      <c r="H291" s="2"/>
      <c r="I291" s="2">
        <f t="shared" si="80"/>
        <v>4.470000000000006</v>
      </c>
      <c r="J291" s="85">
        <f t="shared" si="77"/>
        <v>5.6266666666666687</v>
      </c>
      <c r="K291" s="85">
        <f t="shared" si="81"/>
        <v>1.1566666666666627</v>
      </c>
      <c r="L291" s="2">
        <f t="shared" si="78"/>
        <v>0.44854770438491676</v>
      </c>
      <c r="M291" s="29">
        <f t="shared" ref="M291" si="100">AVERAGE(L289:L291)</f>
        <v>0.81793550824965999</v>
      </c>
      <c r="N291" s="2"/>
      <c r="O291" s="30" t="b">
        <v>1</v>
      </c>
      <c r="P291" s="31" t="s">
        <v>424</v>
      </c>
      <c r="Q291" s="31" t="s">
        <v>425</v>
      </c>
      <c r="R291" s="31">
        <v>37.270000000000003</v>
      </c>
      <c r="S291" s="90">
        <v>3.3399999999999999E-2</v>
      </c>
      <c r="T291" s="31">
        <v>0</v>
      </c>
      <c r="U291" s="31"/>
      <c r="V291" s="31"/>
      <c r="W291" s="31"/>
      <c r="X291" s="2"/>
      <c r="Y291" s="17"/>
      <c r="Z291" s="29"/>
    </row>
    <row r="292" spans="1:26" x14ac:dyDescent="0.35">
      <c r="A292" s="28" t="b">
        <v>1</v>
      </c>
      <c r="B292" s="2" t="s">
        <v>312</v>
      </c>
      <c r="C292" s="102">
        <v>42</v>
      </c>
      <c r="D292" s="2">
        <v>32.659999999999997</v>
      </c>
      <c r="E292" s="85">
        <v>1.66E-2</v>
      </c>
      <c r="F292" s="2">
        <v>0</v>
      </c>
      <c r="G292" s="2"/>
      <c r="H292" s="2"/>
      <c r="I292" s="2">
        <f t="shared" si="80"/>
        <v>6.7900000000000063</v>
      </c>
      <c r="J292" s="85">
        <f t="shared" si="77"/>
        <v>5.6266666666666687</v>
      </c>
      <c r="K292" s="85">
        <f t="shared" si="81"/>
        <v>-1.1633333333333375</v>
      </c>
      <c r="L292" s="2">
        <f t="shared" si="78"/>
        <v>2.2397432080935249</v>
      </c>
      <c r="M292" s="29"/>
      <c r="N292" s="2"/>
      <c r="O292" t="b">
        <v>1</v>
      </c>
      <c r="P292" t="s">
        <v>441</v>
      </c>
      <c r="Q292" t="s">
        <v>442</v>
      </c>
      <c r="R292">
        <v>39.450000000000003</v>
      </c>
      <c r="S292" s="99">
        <v>8.0400000000000003E-3</v>
      </c>
      <c r="T292">
        <v>0</v>
      </c>
      <c r="X292" s="31"/>
      <c r="Y292" s="31"/>
      <c r="Z292" s="89"/>
    </row>
    <row r="293" spans="1:26" x14ac:dyDescent="0.35">
      <c r="A293" s="28" t="b">
        <v>1</v>
      </c>
      <c r="B293" s="2" t="s">
        <v>313</v>
      </c>
      <c r="C293" s="102">
        <v>42</v>
      </c>
      <c r="D293" s="2">
        <v>31.76</v>
      </c>
      <c r="E293" s="85">
        <v>2.9000000000000001E-2</v>
      </c>
      <c r="F293" s="2">
        <v>0</v>
      </c>
      <c r="G293" s="2"/>
      <c r="H293" s="2"/>
      <c r="I293" s="2">
        <f t="shared" si="80"/>
        <v>8.2399999999999984</v>
      </c>
      <c r="J293" s="85">
        <f t="shared" si="77"/>
        <v>5.6266666666666687</v>
      </c>
      <c r="K293" s="85">
        <f t="shared" si="81"/>
        <v>-2.6133333333333297</v>
      </c>
      <c r="L293" s="2">
        <f t="shared" si="78"/>
        <v>6.1191587740959505</v>
      </c>
      <c r="M293" s="29"/>
      <c r="N293" s="17"/>
      <c r="O293" t="b">
        <v>1</v>
      </c>
      <c r="P293" t="s">
        <v>443</v>
      </c>
      <c r="Q293" t="s">
        <v>444</v>
      </c>
      <c r="R293">
        <v>40</v>
      </c>
      <c r="S293" s="99">
        <v>5.6100000000000004E-3</v>
      </c>
      <c r="T293">
        <v>0</v>
      </c>
      <c r="U293" t="s">
        <v>227</v>
      </c>
      <c r="Z293" s="32"/>
    </row>
    <row r="294" spans="1:26" x14ac:dyDescent="0.35">
      <c r="A294" s="30" t="b">
        <v>1</v>
      </c>
      <c r="B294" s="31" t="s">
        <v>314</v>
      </c>
      <c r="C294" s="102">
        <v>42</v>
      </c>
      <c r="D294" s="31">
        <v>32.630000000000003</v>
      </c>
      <c r="E294" s="90">
        <v>1.7000000000000001E-2</v>
      </c>
      <c r="F294" s="31">
        <v>0</v>
      </c>
      <c r="G294" s="104"/>
      <c r="H294" s="104"/>
      <c r="I294" s="2">
        <f t="shared" si="80"/>
        <v>7.3699999999999974</v>
      </c>
      <c r="J294" s="85">
        <f t="shared" si="77"/>
        <v>5.6266666666666687</v>
      </c>
      <c r="K294" s="85">
        <f t="shared" si="81"/>
        <v>-1.7433333333333287</v>
      </c>
      <c r="L294" s="2">
        <f t="shared" si="78"/>
        <v>3.3480784517537914</v>
      </c>
      <c r="M294" s="29">
        <f t="shared" ref="M294" si="101">AVERAGE(L292:L294)</f>
        <v>3.9023268113144223</v>
      </c>
      <c r="N294" s="2"/>
      <c r="O294" t="b">
        <v>1</v>
      </c>
      <c r="P294" t="s">
        <v>445</v>
      </c>
      <c r="Q294" t="s">
        <v>446</v>
      </c>
      <c r="R294">
        <v>40</v>
      </c>
      <c r="S294" s="99">
        <v>5.6100000000000004E-3</v>
      </c>
      <c r="T294">
        <v>0</v>
      </c>
      <c r="U294" t="s">
        <v>227</v>
      </c>
    </row>
  </sheetData>
  <conditionalFormatting sqref="L169:L29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1:L146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4"/>
  <sheetViews>
    <sheetView topLeftCell="A238" zoomScale="80" zoomScaleNormal="80" workbookViewId="0">
      <selection activeCell="L169" sqref="L169:L294"/>
    </sheetView>
  </sheetViews>
  <sheetFormatPr defaultRowHeight="14.5" x14ac:dyDescent="0.35"/>
  <cols>
    <col min="1" max="2" width="12.81640625" customWidth="1"/>
    <col min="3" max="6" width="15.26953125" customWidth="1"/>
    <col min="7" max="7" width="17" customWidth="1"/>
    <col min="8" max="8" width="3.6328125" customWidth="1"/>
    <col min="9" max="9" width="17.26953125" customWidth="1"/>
    <col min="10" max="10" width="15.7265625" customWidth="1"/>
    <col min="11" max="11" width="14.54296875" customWidth="1"/>
    <col min="12" max="12" width="12.26953125" bestFit="1" customWidth="1"/>
    <col min="15" max="15" width="10.54296875" customWidth="1"/>
    <col min="17" max="17" width="14.81640625" customWidth="1"/>
    <col min="18" max="18" width="12" customWidth="1"/>
    <col min="19" max="19" width="11.7265625" customWidth="1"/>
    <col min="20" max="20" width="11.1796875" customWidth="1"/>
    <col min="23" max="25" width="11" customWidth="1"/>
  </cols>
  <sheetData>
    <row r="1" spans="1:26" s="1" customFormat="1" x14ac:dyDescent="0.35">
      <c r="A1" s="101" t="s">
        <v>742</v>
      </c>
      <c r="B1" s="6" t="s">
        <v>147</v>
      </c>
      <c r="C1" s="6"/>
      <c r="D1" s="6"/>
      <c r="E1" s="6"/>
      <c r="F1" s="6"/>
      <c r="G1" s="6"/>
      <c r="H1" s="6"/>
      <c r="I1" s="6"/>
      <c r="J1" s="6"/>
      <c r="K1" s="6"/>
      <c r="L1" s="6"/>
      <c r="M1" s="34"/>
      <c r="N1" s="17"/>
      <c r="O1" s="33" t="s">
        <v>148</v>
      </c>
      <c r="P1" s="6"/>
      <c r="Q1" s="6"/>
      <c r="R1" s="6"/>
      <c r="S1" s="6"/>
      <c r="T1" s="6"/>
      <c r="U1" s="6"/>
      <c r="V1" s="6"/>
      <c r="W1" s="6"/>
      <c r="X1" s="6"/>
      <c r="Y1" s="6"/>
      <c r="Z1" s="34"/>
    </row>
    <row r="2" spans="1:26" s="84" customFormat="1" ht="42" customHeight="1" x14ac:dyDescent="0.35">
      <c r="A2" s="81" t="s">
        <v>149</v>
      </c>
      <c r="B2" s="82" t="s">
        <v>150</v>
      </c>
      <c r="C2" s="82" t="s">
        <v>151</v>
      </c>
      <c r="D2" s="82" t="s">
        <v>152</v>
      </c>
      <c r="E2" s="82" t="s">
        <v>153</v>
      </c>
      <c r="F2" s="82" t="s">
        <v>25</v>
      </c>
      <c r="G2" s="82" t="s">
        <v>278</v>
      </c>
      <c r="H2" s="82"/>
      <c r="I2" s="82" t="s">
        <v>154</v>
      </c>
      <c r="J2" s="82" t="s">
        <v>155</v>
      </c>
      <c r="K2" s="82" t="s">
        <v>156</v>
      </c>
      <c r="L2" s="82" t="s">
        <v>157</v>
      </c>
      <c r="M2" s="83" t="s">
        <v>158</v>
      </c>
      <c r="N2" s="82"/>
      <c r="O2" s="81" t="s">
        <v>149</v>
      </c>
      <c r="P2" s="82" t="s">
        <v>150</v>
      </c>
      <c r="Q2" s="82" t="s">
        <v>151</v>
      </c>
      <c r="R2" s="82" t="s">
        <v>152</v>
      </c>
      <c r="S2" s="82" t="s">
        <v>153</v>
      </c>
      <c r="T2" s="82" t="s">
        <v>25</v>
      </c>
      <c r="U2" s="82" t="s">
        <v>278</v>
      </c>
      <c r="V2" s="82"/>
      <c r="W2" s="82"/>
      <c r="X2" s="82"/>
      <c r="Y2" s="82"/>
      <c r="Z2" s="83"/>
    </row>
    <row r="3" spans="1:26" x14ac:dyDescent="0.35">
      <c r="A3" s="28" t="b">
        <v>1</v>
      </c>
      <c r="B3" s="2" t="s">
        <v>159</v>
      </c>
      <c r="C3" s="2" t="s">
        <v>160</v>
      </c>
      <c r="D3" s="2">
        <v>33.020000000000003</v>
      </c>
      <c r="E3" s="85"/>
      <c r="F3" s="2">
        <v>0.1</v>
      </c>
      <c r="G3" s="2"/>
      <c r="H3" s="2"/>
      <c r="I3" s="2"/>
      <c r="J3" s="2"/>
      <c r="K3" s="2"/>
      <c r="L3" s="2"/>
      <c r="M3" s="29"/>
      <c r="N3" s="2"/>
      <c r="O3" s="28" t="b">
        <v>1</v>
      </c>
      <c r="P3" s="2" t="s">
        <v>546</v>
      </c>
      <c r="Q3" s="2" t="s">
        <v>547</v>
      </c>
      <c r="R3" s="2">
        <v>19.5</v>
      </c>
      <c r="S3" s="85">
        <v>9.4600000000000004E-2</v>
      </c>
      <c r="T3" s="2">
        <v>0.1</v>
      </c>
      <c r="U3" s="2"/>
      <c r="V3" s="2"/>
      <c r="W3" s="2"/>
      <c r="X3" s="2"/>
      <c r="Y3" s="2"/>
      <c r="Z3" s="29"/>
    </row>
    <row r="4" spans="1:26" x14ac:dyDescent="0.35">
      <c r="A4" s="28" t="b">
        <v>1</v>
      </c>
      <c r="B4" s="2" t="s">
        <v>163</v>
      </c>
      <c r="C4" s="2" t="s">
        <v>164</v>
      </c>
      <c r="D4" s="2">
        <v>34.14</v>
      </c>
      <c r="E4" s="85"/>
      <c r="F4" s="2">
        <v>0.1</v>
      </c>
      <c r="G4" s="2"/>
      <c r="H4" s="2"/>
      <c r="I4" s="2"/>
      <c r="J4" s="2"/>
      <c r="K4" s="2"/>
      <c r="L4" s="2"/>
      <c r="M4" s="29"/>
      <c r="N4" s="2"/>
      <c r="O4" s="28" t="b">
        <v>1</v>
      </c>
      <c r="P4" s="2" t="s">
        <v>548</v>
      </c>
      <c r="Q4" s="2" t="s">
        <v>549</v>
      </c>
      <c r="R4" s="2">
        <v>19.48</v>
      </c>
      <c r="S4" s="85">
        <v>9.5699999999999993E-2</v>
      </c>
      <c r="T4" s="2">
        <v>0.1</v>
      </c>
      <c r="U4" s="2"/>
      <c r="V4" s="2"/>
      <c r="W4" s="2"/>
      <c r="X4" s="2"/>
      <c r="Y4" s="2"/>
      <c r="Z4" s="29"/>
    </row>
    <row r="5" spans="1:26" x14ac:dyDescent="0.35">
      <c r="A5" s="28" t="b">
        <v>1</v>
      </c>
      <c r="B5" s="2" t="s">
        <v>167</v>
      </c>
      <c r="C5" s="2" t="s">
        <v>168</v>
      </c>
      <c r="D5" s="2">
        <v>32.950000000000003</v>
      </c>
      <c r="E5" s="85"/>
      <c r="F5" s="2">
        <v>0.1</v>
      </c>
      <c r="G5" s="2"/>
      <c r="H5" s="2"/>
      <c r="I5" s="2"/>
      <c r="J5" s="2"/>
      <c r="K5" s="2"/>
      <c r="L5" s="2"/>
      <c r="M5" s="29"/>
      <c r="N5" s="2"/>
      <c r="O5" s="28" t="b">
        <v>1</v>
      </c>
      <c r="P5" s="2" t="s">
        <v>550</v>
      </c>
      <c r="Q5" s="2" t="s">
        <v>551</v>
      </c>
      <c r="R5" s="2">
        <v>19.47</v>
      </c>
      <c r="S5" s="85">
        <v>9.6799999999999997E-2</v>
      </c>
      <c r="T5" s="2">
        <v>0.1</v>
      </c>
      <c r="U5" s="2"/>
      <c r="V5" s="2"/>
      <c r="W5" s="2"/>
      <c r="X5" s="2"/>
      <c r="Y5" s="2"/>
      <c r="Z5" s="29"/>
    </row>
    <row r="6" spans="1:26" x14ac:dyDescent="0.35">
      <c r="A6" s="28" t="b">
        <v>1</v>
      </c>
      <c r="B6" s="2" t="s">
        <v>171</v>
      </c>
      <c r="C6" s="2" t="s">
        <v>172</v>
      </c>
      <c r="D6" s="2">
        <v>34.22</v>
      </c>
      <c r="E6" s="85"/>
      <c r="F6" s="2">
        <v>0.04</v>
      </c>
      <c r="G6" s="2"/>
      <c r="H6" s="2"/>
      <c r="I6" s="2"/>
      <c r="J6" s="2"/>
      <c r="K6" s="2"/>
      <c r="L6" s="2"/>
      <c r="M6" s="29"/>
      <c r="N6" s="2"/>
      <c r="O6" s="28" t="b">
        <v>1</v>
      </c>
      <c r="P6" s="2" t="s">
        <v>552</v>
      </c>
      <c r="Q6" s="2" t="s">
        <v>553</v>
      </c>
      <c r="R6" s="2">
        <v>20.62</v>
      </c>
      <c r="S6" s="85">
        <v>4.2700000000000002E-2</v>
      </c>
      <c r="T6" s="2">
        <v>0.04</v>
      </c>
      <c r="U6" s="2"/>
      <c r="V6" s="2"/>
      <c r="W6" s="2"/>
      <c r="X6" s="2"/>
      <c r="Y6" s="2"/>
      <c r="Z6" s="29"/>
    </row>
    <row r="7" spans="1:26" x14ac:dyDescent="0.35">
      <c r="A7" s="28" t="b">
        <v>1</v>
      </c>
      <c r="B7" s="2" t="s">
        <v>175</v>
      </c>
      <c r="C7" s="2" t="s">
        <v>176</v>
      </c>
      <c r="D7" s="2">
        <v>34.79</v>
      </c>
      <c r="E7" s="85"/>
      <c r="F7" s="2">
        <v>0.04</v>
      </c>
      <c r="G7" s="2"/>
      <c r="H7" s="2"/>
      <c r="I7" s="2"/>
      <c r="J7" s="2"/>
      <c r="K7" s="2"/>
      <c r="L7" s="2"/>
      <c r="M7" s="29"/>
      <c r="N7" s="2"/>
      <c r="O7" s="28" t="b">
        <v>1</v>
      </c>
      <c r="P7" s="2" t="s">
        <v>554</v>
      </c>
      <c r="Q7" s="2" t="s">
        <v>555</v>
      </c>
      <c r="R7" s="2">
        <v>20.67</v>
      </c>
      <c r="S7" s="85">
        <v>4.1099999999999998E-2</v>
      </c>
      <c r="T7" s="2">
        <v>0.04</v>
      </c>
      <c r="U7" s="2"/>
      <c r="V7" s="2"/>
      <c r="W7" s="2"/>
      <c r="X7" s="2"/>
      <c r="Y7" s="2"/>
      <c r="Z7" s="29"/>
    </row>
    <row r="8" spans="1:26" x14ac:dyDescent="0.35">
      <c r="A8" s="28" t="b">
        <v>1</v>
      </c>
      <c r="B8" s="2" t="s">
        <v>179</v>
      </c>
      <c r="C8" s="2" t="s">
        <v>180</v>
      </c>
      <c r="D8" s="2">
        <v>33.93</v>
      </c>
      <c r="E8" s="85"/>
      <c r="F8" s="2">
        <v>0.04</v>
      </c>
      <c r="G8" s="2">
        <f>AVERAGE(D6:D8)</f>
        <v>34.313333333333333</v>
      </c>
      <c r="H8" s="2"/>
      <c r="I8" s="2">
        <f>U8-G8</f>
        <v>-13.706666666666663</v>
      </c>
      <c r="J8" s="2">
        <f>U8-G8</f>
        <v>-13.706666666666663</v>
      </c>
      <c r="K8" s="2">
        <f>J8-I8</f>
        <v>0</v>
      </c>
      <c r="L8" s="2">
        <f>2^(-K8)</f>
        <v>1</v>
      </c>
      <c r="M8" s="29"/>
      <c r="N8" s="2"/>
      <c r="O8" s="28" t="b">
        <v>1</v>
      </c>
      <c r="P8" s="2" t="s">
        <v>556</v>
      </c>
      <c r="Q8" s="2" t="s">
        <v>557</v>
      </c>
      <c r="R8" s="2">
        <v>20.53</v>
      </c>
      <c r="S8" s="85">
        <v>4.5400000000000003E-2</v>
      </c>
      <c r="T8" s="2">
        <v>0.04</v>
      </c>
      <c r="U8" s="2">
        <f>AVERAGE(R6:R8)</f>
        <v>20.606666666666669</v>
      </c>
      <c r="V8" s="2"/>
      <c r="W8" s="2"/>
      <c r="X8" s="2"/>
      <c r="Y8" s="2"/>
      <c r="Z8" s="29"/>
    </row>
    <row r="9" spans="1:26" x14ac:dyDescent="0.35">
      <c r="A9" s="28" t="b">
        <v>1</v>
      </c>
      <c r="B9" s="2" t="s">
        <v>183</v>
      </c>
      <c r="C9" s="2" t="s">
        <v>184</v>
      </c>
      <c r="D9" s="2">
        <v>36.479999999999997</v>
      </c>
      <c r="E9" s="85"/>
      <c r="F9" s="2">
        <v>8.0000000000000002E-3</v>
      </c>
      <c r="G9" s="2"/>
      <c r="H9" s="2"/>
      <c r="I9" s="2"/>
      <c r="J9" s="2"/>
      <c r="K9" s="2"/>
      <c r="L9" s="2"/>
      <c r="M9" s="29"/>
      <c r="N9" s="2"/>
      <c r="O9" s="28" t="b">
        <v>1</v>
      </c>
      <c r="P9" s="2" t="s">
        <v>558</v>
      </c>
      <c r="Q9" s="2" t="s">
        <v>559</v>
      </c>
      <c r="R9" s="2">
        <v>23</v>
      </c>
      <c r="S9" s="85">
        <v>7.8399999999999997E-3</v>
      </c>
      <c r="T9" s="2">
        <v>8.0000000000000002E-3</v>
      </c>
      <c r="U9" s="2"/>
      <c r="V9" s="2"/>
      <c r="W9" s="2"/>
      <c r="X9" s="2"/>
      <c r="Y9" s="2"/>
      <c r="Z9" s="29"/>
    </row>
    <row r="10" spans="1:26" x14ac:dyDescent="0.35">
      <c r="A10" s="28" t="b">
        <v>1</v>
      </c>
      <c r="B10" s="2" t="s">
        <v>187</v>
      </c>
      <c r="C10" s="2" t="s">
        <v>188</v>
      </c>
      <c r="D10" s="2"/>
      <c r="E10" s="85"/>
      <c r="F10" s="2">
        <v>8.0000000000000002E-3</v>
      </c>
      <c r="G10" s="2"/>
      <c r="H10" s="2"/>
      <c r="I10" s="2"/>
      <c r="J10" s="2"/>
      <c r="K10" s="2"/>
      <c r="L10" s="2"/>
      <c r="M10" s="29"/>
      <c r="N10" s="2"/>
      <c r="O10" s="28" t="b">
        <v>1</v>
      </c>
      <c r="P10" s="2" t="s">
        <v>560</v>
      </c>
      <c r="Q10" s="2" t="s">
        <v>561</v>
      </c>
      <c r="R10" s="2">
        <v>23.17</v>
      </c>
      <c r="S10" s="85">
        <v>6.9300000000000004E-3</v>
      </c>
      <c r="T10" s="2">
        <v>8.0000000000000002E-3</v>
      </c>
      <c r="U10" s="2"/>
      <c r="V10" s="2"/>
      <c r="W10" s="2"/>
      <c r="X10" s="2"/>
      <c r="Y10" s="2"/>
      <c r="Z10" s="29"/>
    </row>
    <row r="11" spans="1:26" x14ac:dyDescent="0.35">
      <c r="A11" s="28" t="b">
        <v>1</v>
      </c>
      <c r="B11" s="2" t="s">
        <v>191</v>
      </c>
      <c r="C11" s="2" t="s">
        <v>192</v>
      </c>
      <c r="D11" s="2">
        <v>37.6</v>
      </c>
      <c r="E11" s="85"/>
      <c r="F11" s="2">
        <v>8.0000000000000002E-3</v>
      </c>
      <c r="G11" s="2"/>
      <c r="H11" s="2"/>
      <c r="I11" s="2"/>
      <c r="J11" s="2"/>
      <c r="K11" s="2"/>
      <c r="L11" s="2"/>
      <c r="M11" s="29"/>
      <c r="N11" s="2"/>
      <c r="O11" s="28" t="b">
        <v>1</v>
      </c>
      <c r="P11" s="2" t="s">
        <v>562</v>
      </c>
      <c r="Q11" s="2" t="s">
        <v>563</v>
      </c>
      <c r="R11" s="2">
        <v>22.98</v>
      </c>
      <c r="S11" s="85">
        <v>7.92E-3</v>
      </c>
      <c r="T11" s="2">
        <v>8.0000000000000002E-3</v>
      </c>
      <c r="U11" s="2"/>
      <c r="V11" s="2"/>
      <c r="W11" s="2"/>
      <c r="X11" s="2"/>
      <c r="Y11" s="2"/>
      <c r="Z11" s="29"/>
    </row>
    <row r="12" spans="1:26" x14ac:dyDescent="0.35">
      <c r="A12" s="28" t="b">
        <v>1</v>
      </c>
      <c r="B12" s="2" t="s">
        <v>195</v>
      </c>
      <c r="C12" s="2" t="s">
        <v>196</v>
      </c>
      <c r="D12" s="2"/>
      <c r="E12" s="85"/>
      <c r="F12" s="2">
        <v>1.5E-3</v>
      </c>
      <c r="G12" s="2"/>
      <c r="H12" s="2"/>
      <c r="I12" s="2"/>
      <c r="J12" s="2"/>
      <c r="K12" s="2"/>
      <c r="L12" s="2"/>
      <c r="M12" s="29"/>
      <c r="N12" s="2"/>
      <c r="O12" s="28" t="b">
        <v>1</v>
      </c>
      <c r="P12" s="2" t="s">
        <v>564</v>
      </c>
      <c r="Q12" s="2" t="s">
        <v>565</v>
      </c>
      <c r="R12" s="2">
        <v>25.59</v>
      </c>
      <c r="S12" s="85">
        <v>1.47E-3</v>
      </c>
      <c r="T12" s="2">
        <v>1.6000000000000001E-3</v>
      </c>
      <c r="U12" s="2"/>
      <c r="V12" s="2"/>
      <c r="W12" s="2"/>
      <c r="X12" s="2"/>
      <c r="Y12" s="2"/>
      <c r="Z12" s="29"/>
    </row>
    <row r="13" spans="1:26" x14ac:dyDescent="0.35">
      <c r="A13" s="28" t="b">
        <v>1</v>
      </c>
      <c r="B13" s="2" t="s">
        <v>199</v>
      </c>
      <c r="C13" s="2" t="s">
        <v>200</v>
      </c>
      <c r="D13" s="2">
        <v>40</v>
      </c>
      <c r="E13" s="85"/>
      <c r="F13" s="2">
        <v>1.5E-3</v>
      </c>
      <c r="G13" s="2" t="s">
        <v>743</v>
      </c>
      <c r="H13" s="2"/>
      <c r="I13" s="2"/>
      <c r="J13" s="2"/>
      <c r="K13" s="2"/>
      <c r="L13" s="2"/>
      <c r="M13" s="29"/>
      <c r="N13" s="2"/>
      <c r="O13" s="28" t="b">
        <v>1</v>
      </c>
      <c r="P13" s="2" t="s">
        <v>566</v>
      </c>
      <c r="Q13" s="2" t="s">
        <v>567</v>
      </c>
      <c r="R13" s="2">
        <v>25.67</v>
      </c>
      <c r="S13" s="85">
        <v>1.4E-3</v>
      </c>
      <c r="T13" s="2">
        <v>1.6000000000000001E-3</v>
      </c>
      <c r="U13" s="2"/>
      <c r="V13" s="2"/>
      <c r="W13" s="2"/>
      <c r="X13" s="2"/>
      <c r="Y13" s="2"/>
      <c r="Z13" s="29"/>
    </row>
    <row r="14" spans="1:26" x14ac:dyDescent="0.35">
      <c r="A14" s="28" t="b">
        <v>1</v>
      </c>
      <c r="B14" s="2" t="s">
        <v>203</v>
      </c>
      <c r="C14" s="2" t="s">
        <v>204</v>
      </c>
      <c r="D14" s="2">
        <v>37.42</v>
      </c>
      <c r="E14" s="85"/>
      <c r="F14" s="2">
        <v>1.5E-3</v>
      </c>
      <c r="G14" s="2"/>
      <c r="H14" s="2"/>
      <c r="I14" s="2"/>
      <c r="J14" s="2"/>
      <c r="K14" s="2"/>
      <c r="L14" s="2"/>
      <c r="M14" s="29"/>
      <c r="N14" s="2"/>
      <c r="O14" s="28" t="b">
        <v>1</v>
      </c>
      <c r="P14" s="2" t="s">
        <v>568</v>
      </c>
      <c r="Q14" s="2" t="s">
        <v>569</v>
      </c>
      <c r="R14" s="2">
        <v>25.52</v>
      </c>
      <c r="S14" s="85">
        <v>1.5299999999999999E-3</v>
      </c>
      <c r="T14" s="2">
        <v>1.6000000000000001E-3</v>
      </c>
      <c r="U14" s="2"/>
      <c r="V14" s="2"/>
      <c r="W14" s="2"/>
      <c r="X14" s="2"/>
      <c r="Y14" s="2"/>
      <c r="Z14" s="29"/>
    </row>
    <row r="15" spans="1:26" x14ac:dyDescent="0.35">
      <c r="A15" s="28" t="b">
        <v>1</v>
      </c>
      <c r="B15" s="2" t="s">
        <v>207</v>
      </c>
      <c r="C15" s="2" t="s">
        <v>208</v>
      </c>
      <c r="D15" s="2"/>
      <c r="E15" s="85"/>
      <c r="F15" s="2">
        <v>1E-3</v>
      </c>
      <c r="G15" s="2"/>
      <c r="H15" s="2"/>
      <c r="I15" s="2"/>
      <c r="J15" s="2"/>
      <c r="K15" s="2"/>
      <c r="L15" s="2"/>
      <c r="M15" s="29"/>
      <c r="N15" s="2"/>
      <c r="O15" s="28" t="b">
        <v>1</v>
      </c>
      <c r="P15" s="2" t="s">
        <v>570</v>
      </c>
      <c r="Q15" s="2" t="s">
        <v>571</v>
      </c>
      <c r="R15" s="2">
        <v>26.02</v>
      </c>
      <c r="S15" s="85">
        <v>1.15E-3</v>
      </c>
      <c r="T15" s="2">
        <v>1E-3</v>
      </c>
      <c r="U15" s="2"/>
      <c r="V15" s="2"/>
      <c r="W15" s="2"/>
      <c r="X15" s="2"/>
      <c r="Y15" s="2"/>
      <c r="Z15" s="29"/>
    </row>
    <row r="16" spans="1:26" x14ac:dyDescent="0.35">
      <c r="A16" s="28" t="b">
        <v>1</v>
      </c>
      <c r="B16" s="2" t="s">
        <v>211</v>
      </c>
      <c r="C16" s="2" t="s">
        <v>212</v>
      </c>
      <c r="D16" s="2"/>
      <c r="E16" s="85"/>
      <c r="F16" s="2">
        <v>1E-3</v>
      </c>
      <c r="G16" s="2"/>
      <c r="H16" s="2"/>
      <c r="I16" s="2"/>
      <c r="J16" s="2"/>
      <c r="K16" s="2"/>
      <c r="L16" s="2"/>
      <c r="M16" s="29"/>
      <c r="N16" s="2"/>
      <c r="O16" s="28" t="b">
        <v>1</v>
      </c>
      <c r="P16" s="2" t="s">
        <v>572</v>
      </c>
      <c r="Q16" s="2" t="s">
        <v>573</v>
      </c>
      <c r="R16" s="2">
        <v>26.16</v>
      </c>
      <c r="S16" s="85">
        <v>1.06E-3</v>
      </c>
      <c r="T16" s="2">
        <v>1E-3</v>
      </c>
      <c r="U16" s="2"/>
      <c r="V16" s="2"/>
      <c r="W16" s="2"/>
      <c r="X16" s="2"/>
      <c r="Y16" s="2"/>
      <c r="Z16" s="29"/>
    </row>
    <row r="17" spans="1:26" x14ac:dyDescent="0.35">
      <c r="A17" s="28" t="b">
        <v>1</v>
      </c>
      <c r="B17" s="2" t="s">
        <v>215</v>
      </c>
      <c r="C17" s="2" t="s">
        <v>216</v>
      </c>
      <c r="D17" s="2"/>
      <c r="E17" s="85"/>
      <c r="F17" s="2">
        <v>1E-3</v>
      </c>
      <c r="G17" s="2"/>
      <c r="H17" s="2"/>
      <c r="I17" s="2"/>
      <c r="J17" s="2"/>
      <c r="K17" s="2"/>
      <c r="L17" s="2"/>
      <c r="M17" s="29"/>
      <c r="N17" s="2"/>
      <c r="O17" s="28" t="b">
        <v>1</v>
      </c>
      <c r="P17" s="2" t="s">
        <v>574</v>
      </c>
      <c r="Q17" s="2" t="s">
        <v>575</v>
      </c>
      <c r="R17" s="2">
        <v>26.51</v>
      </c>
      <c r="S17" s="85">
        <v>8.7600000000000004E-4</v>
      </c>
      <c r="T17" s="2">
        <v>1E-3</v>
      </c>
      <c r="U17" s="2"/>
      <c r="V17" s="2"/>
      <c r="W17" s="2"/>
      <c r="X17" s="2"/>
      <c r="Y17" s="2"/>
      <c r="Z17" s="29"/>
    </row>
    <row r="18" spans="1:26" x14ac:dyDescent="0.35">
      <c r="A18" s="28" t="b">
        <v>1</v>
      </c>
      <c r="B18" s="2" t="s">
        <v>219</v>
      </c>
      <c r="C18" s="2" t="s">
        <v>405</v>
      </c>
      <c r="D18" s="2"/>
      <c r="E18" s="85"/>
      <c r="F18" s="2">
        <v>0</v>
      </c>
      <c r="G18" s="2"/>
      <c r="H18" s="2"/>
      <c r="I18" s="2"/>
      <c r="J18" s="2"/>
      <c r="K18" s="2"/>
      <c r="L18" s="2"/>
      <c r="M18" s="29"/>
      <c r="N18" s="2"/>
      <c r="O18" s="28" t="b">
        <v>1</v>
      </c>
      <c r="P18" s="2" t="s">
        <v>576</v>
      </c>
      <c r="Q18" s="2" t="s">
        <v>577</v>
      </c>
      <c r="R18" s="2">
        <v>40</v>
      </c>
      <c r="S18" s="85">
        <v>6.2000000000000003E-5</v>
      </c>
      <c r="T18" s="2">
        <v>0</v>
      </c>
      <c r="U18" s="2" t="s">
        <v>227</v>
      </c>
      <c r="V18" s="2"/>
      <c r="W18" s="2"/>
      <c r="X18" s="2"/>
      <c r="Y18" s="2"/>
      <c r="Z18" s="29"/>
    </row>
    <row r="19" spans="1:26" x14ac:dyDescent="0.35">
      <c r="A19" s="28" t="b">
        <v>1</v>
      </c>
      <c r="B19" s="2" t="s">
        <v>221</v>
      </c>
      <c r="C19" s="2" t="s">
        <v>406</v>
      </c>
      <c r="D19" s="2"/>
      <c r="E19" s="85"/>
      <c r="F19" s="2">
        <v>0</v>
      </c>
      <c r="G19" s="2"/>
      <c r="H19" s="2"/>
      <c r="I19" s="2"/>
      <c r="J19" s="2"/>
      <c r="K19" s="2"/>
      <c r="L19" s="2"/>
      <c r="M19" s="29"/>
      <c r="N19" s="2"/>
      <c r="O19" s="28" t="b">
        <v>1</v>
      </c>
      <c r="P19" s="2" t="s">
        <v>578</v>
      </c>
      <c r="Q19" s="2" t="s">
        <v>579</v>
      </c>
      <c r="R19" s="2"/>
      <c r="S19" s="85"/>
      <c r="T19" s="2">
        <v>0</v>
      </c>
      <c r="U19" s="2"/>
      <c r="V19" s="2"/>
      <c r="W19" s="2"/>
      <c r="X19" s="2"/>
      <c r="Y19" s="2"/>
      <c r="Z19" s="29"/>
    </row>
    <row r="20" spans="1:26" x14ac:dyDescent="0.35">
      <c r="A20" s="28" t="b">
        <v>1</v>
      </c>
      <c r="B20" s="2" t="s">
        <v>224</v>
      </c>
      <c r="C20" s="2" t="s">
        <v>407</v>
      </c>
      <c r="D20" s="2"/>
      <c r="E20" s="85"/>
      <c r="F20" s="2">
        <v>0</v>
      </c>
      <c r="G20" s="2"/>
      <c r="H20" s="2"/>
      <c r="I20" s="2"/>
      <c r="J20" s="2"/>
      <c r="K20" s="2"/>
      <c r="L20" s="2"/>
      <c r="M20" s="29"/>
      <c r="N20" s="2"/>
      <c r="O20" s="28" t="b">
        <v>1</v>
      </c>
      <c r="P20" s="2" t="s">
        <v>580</v>
      </c>
      <c r="Q20" s="2" t="s">
        <v>581</v>
      </c>
      <c r="R20" s="2">
        <v>38.049999999999997</v>
      </c>
      <c r="S20" s="85">
        <v>5.1700000000000003E-5</v>
      </c>
      <c r="T20" s="2">
        <v>0</v>
      </c>
      <c r="U20" s="2" t="s">
        <v>233</v>
      </c>
      <c r="V20" s="2"/>
      <c r="W20" s="2"/>
      <c r="X20" s="2"/>
      <c r="Y20" s="2"/>
      <c r="Z20" s="29"/>
    </row>
    <row r="21" spans="1:26" x14ac:dyDescent="0.35">
      <c r="A21" s="28" t="b">
        <v>1</v>
      </c>
      <c r="B21" s="2" t="s">
        <v>226</v>
      </c>
      <c r="C21" s="2" t="s">
        <v>426</v>
      </c>
      <c r="D21" s="2">
        <v>34.380000000000003</v>
      </c>
      <c r="E21" s="85"/>
      <c r="F21" s="2">
        <v>0</v>
      </c>
      <c r="G21" s="2"/>
      <c r="H21" s="2"/>
      <c r="I21" s="2">
        <f>R21-D21</f>
        <v>-12.770000000000003</v>
      </c>
      <c r="J21" s="85">
        <f>$U$8-$G$8</f>
        <v>-13.706666666666663</v>
      </c>
      <c r="K21" s="85">
        <f>J21-I21</f>
        <v>-0.93666666666666032</v>
      </c>
      <c r="L21" s="2">
        <f>2^(-K21)</f>
        <v>1.9141006141477941</v>
      </c>
      <c r="M21" s="29"/>
      <c r="N21" s="2"/>
      <c r="O21" s="28" t="b">
        <v>1</v>
      </c>
      <c r="P21" s="2" t="s">
        <v>582</v>
      </c>
      <c r="Q21" s="2" t="s">
        <v>583</v>
      </c>
      <c r="R21" s="2">
        <v>21.61</v>
      </c>
      <c r="S21" s="85">
        <v>2.1100000000000001E-2</v>
      </c>
      <c r="T21" s="2">
        <v>0</v>
      </c>
      <c r="U21" s="2"/>
      <c r="V21" s="2"/>
      <c r="W21" s="2"/>
      <c r="X21" s="2"/>
      <c r="Y21" s="2"/>
      <c r="Z21" s="29"/>
    </row>
    <row r="22" spans="1:26" x14ac:dyDescent="0.35">
      <c r="A22" s="28" t="b">
        <v>1</v>
      </c>
      <c r="B22" s="2" t="s">
        <v>229</v>
      </c>
      <c r="C22" s="2" t="s">
        <v>427</v>
      </c>
      <c r="D22" s="2">
        <v>40</v>
      </c>
      <c r="E22" s="85"/>
      <c r="F22" s="2">
        <v>0</v>
      </c>
      <c r="G22" s="2" t="s">
        <v>222</v>
      </c>
      <c r="H22" s="2"/>
      <c r="I22" s="2">
        <f>R22-D22</f>
        <v>-18.23</v>
      </c>
      <c r="J22" s="85">
        <f>$U$8-$G$8</f>
        <v>-13.706666666666663</v>
      </c>
      <c r="K22" s="85">
        <f>J22-I22</f>
        <v>4.523333333333337</v>
      </c>
      <c r="L22" s="2"/>
      <c r="M22" s="29"/>
      <c r="N22" s="2"/>
      <c r="O22" s="28" t="b">
        <v>1</v>
      </c>
      <c r="P22" s="2" t="s">
        <v>584</v>
      </c>
      <c r="Q22" s="2" t="s">
        <v>585</v>
      </c>
      <c r="R22" s="2">
        <v>21.77</v>
      </c>
      <c r="S22" s="85">
        <v>1.8800000000000001E-2</v>
      </c>
      <c r="T22" s="2">
        <v>0</v>
      </c>
      <c r="U22" s="2"/>
      <c r="V22" s="2"/>
      <c r="W22" s="2"/>
      <c r="X22" s="2"/>
      <c r="Y22" s="2"/>
      <c r="Z22" s="29"/>
    </row>
    <row r="23" spans="1:26" x14ac:dyDescent="0.35">
      <c r="A23" s="28" t="b">
        <v>1</v>
      </c>
      <c r="B23" s="2" t="s">
        <v>231</v>
      </c>
      <c r="C23" s="2" t="s">
        <v>428</v>
      </c>
      <c r="D23" s="2">
        <v>35.56</v>
      </c>
      <c r="E23" s="85"/>
      <c r="F23" s="2">
        <v>0</v>
      </c>
      <c r="G23" s="2"/>
      <c r="H23" s="2"/>
      <c r="I23" s="2">
        <f t="shared" ref="I23:I25" si="0">R23-D23</f>
        <v>-13.950000000000003</v>
      </c>
      <c r="J23" s="85">
        <f t="shared" ref="J23:J86" si="1">$U$8-$G$8</f>
        <v>-13.706666666666663</v>
      </c>
      <c r="K23" s="85">
        <f t="shared" ref="K23:K25" si="2">J23-I23</f>
        <v>0.2433333333333394</v>
      </c>
      <c r="L23" s="2">
        <f t="shared" ref="L23:L86" si="3">2^(-K23)</f>
        <v>0.84479117365502032</v>
      </c>
      <c r="M23" s="29">
        <f>AVERAGE(L21:L23)</f>
        <v>1.3794458939014071</v>
      </c>
      <c r="N23" s="2"/>
      <c r="O23" s="28" t="b">
        <v>1</v>
      </c>
      <c r="P23" s="2" t="s">
        <v>586</v>
      </c>
      <c r="Q23" s="2" t="s">
        <v>587</v>
      </c>
      <c r="R23" s="2">
        <v>21.61</v>
      </c>
      <c r="S23" s="85">
        <v>2.1000000000000001E-2</v>
      </c>
      <c r="T23" s="2">
        <v>0</v>
      </c>
      <c r="U23" s="2"/>
      <c r="V23" s="2"/>
      <c r="W23" s="2"/>
      <c r="X23" s="2"/>
      <c r="Y23" s="2"/>
      <c r="Z23" s="29"/>
    </row>
    <row r="24" spans="1:26" x14ac:dyDescent="0.35">
      <c r="A24" s="28" t="b">
        <v>1</v>
      </c>
      <c r="B24" s="2" t="s">
        <v>234</v>
      </c>
      <c r="C24" s="2" t="s">
        <v>447</v>
      </c>
      <c r="D24" s="2">
        <v>35.729999999999997</v>
      </c>
      <c r="E24" s="85"/>
      <c r="F24" s="2">
        <v>0</v>
      </c>
      <c r="G24" s="2"/>
      <c r="H24" s="2"/>
      <c r="I24" s="2">
        <f t="shared" si="0"/>
        <v>-14.039999999999996</v>
      </c>
      <c r="J24" s="85">
        <f t="shared" si="1"/>
        <v>-13.706666666666663</v>
      </c>
      <c r="K24" s="85">
        <f t="shared" si="2"/>
        <v>0.33333333333333215</v>
      </c>
      <c r="L24" s="2">
        <f t="shared" si="3"/>
        <v>0.79370052598410046</v>
      </c>
      <c r="M24" s="29"/>
      <c r="N24" s="2"/>
      <c r="O24" s="28" t="b">
        <v>1</v>
      </c>
      <c r="P24" s="2" t="s">
        <v>588</v>
      </c>
      <c r="Q24" s="2" t="s">
        <v>589</v>
      </c>
      <c r="R24" s="2">
        <v>21.69</v>
      </c>
      <c r="S24" s="85">
        <v>1.9800000000000002E-2</v>
      </c>
      <c r="T24" s="2">
        <v>0</v>
      </c>
      <c r="U24" s="2"/>
      <c r="V24" s="2"/>
      <c r="W24" s="2"/>
      <c r="X24" s="2"/>
      <c r="Y24" s="2"/>
      <c r="Z24" s="29"/>
    </row>
    <row r="25" spans="1:26" x14ac:dyDescent="0.35">
      <c r="A25" s="86" t="b">
        <v>1</v>
      </c>
      <c r="B25" s="87" t="s">
        <v>236</v>
      </c>
      <c r="C25" s="87" t="s">
        <v>448</v>
      </c>
      <c r="D25" s="87">
        <v>40</v>
      </c>
      <c r="E25" s="88"/>
      <c r="F25" s="17">
        <v>0</v>
      </c>
      <c r="G25" s="17" t="s">
        <v>222</v>
      </c>
      <c r="H25" s="2"/>
      <c r="I25" s="2">
        <f t="shared" si="0"/>
        <v>-18.25</v>
      </c>
      <c r="J25" s="85">
        <f t="shared" si="1"/>
        <v>-13.706666666666663</v>
      </c>
      <c r="K25" s="85">
        <f t="shared" si="2"/>
        <v>4.5433333333333366</v>
      </c>
      <c r="L25" s="2"/>
      <c r="M25" s="29"/>
      <c r="N25" s="2"/>
      <c r="O25" s="28" t="b">
        <v>1</v>
      </c>
      <c r="P25" s="2" t="s">
        <v>590</v>
      </c>
      <c r="Q25" s="2" t="s">
        <v>591</v>
      </c>
      <c r="R25" s="2">
        <v>21.75</v>
      </c>
      <c r="S25" s="85">
        <v>1.9099999999999999E-2</v>
      </c>
      <c r="T25" s="2">
        <v>0</v>
      </c>
      <c r="U25" s="2"/>
      <c r="V25" s="2"/>
      <c r="W25" s="2"/>
      <c r="X25" s="2"/>
      <c r="Y25" s="2"/>
      <c r="Z25" s="29"/>
    </row>
    <row r="26" spans="1:26" x14ac:dyDescent="0.35">
      <c r="A26" s="28" t="b">
        <v>1</v>
      </c>
      <c r="B26" s="2" t="s">
        <v>238</v>
      </c>
      <c r="C26" s="2" t="s">
        <v>449</v>
      </c>
      <c r="D26" s="2">
        <v>38.049999999999997</v>
      </c>
      <c r="E26" s="85"/>
      <c r="F26" s="2">
        <v>0</v>
      </c>
      <c r="G26" s="3"/>
      <c r="H26" s="17"/>
      <c r="I26" s="2">
        <f t="shared" ref="I26:I89" si="4">R26-D26</f>
        <v>-16.409999999999997</v>
      </c>
      <c r="J26" s="85">
        <f t="shared" si="1"/>
        <v>-13.706666666666663</v>
      </c>
      <c r="K26" s="85">
        <f t="shared" ref="K26:K89" si="5">J26-I26</f>
        <v>2.7033333333333331</v>
      </c>
      <c r="L26" s="2">
        <f t="shared" si="3"/>
        <v>0.15353789367114687</v>
      </c>
      <c r="M26" s="29">
        <f t="shared" ref="M26" si="6">AVERAGE(L24:L26)</f>
        <v>0.47361920982762368</v>
      </c>
      <c r="N26" s="2"/>
      <c r="O26" s="86" t="b">
        <v>1</v>
      </c>
      <c r="P26" s="87" t="s">
        <v>592</v>
      </c>
      <c r="Q26" s="87" t="s">
        <v>593</v>
      </c>
      <c r="R26" s="87">
        <v>21.64</v>
      </c>
      <c r="S26" s="88">
        <v>2.07E-2</v>
      </c>
      <c r="T26" s="87">
        <v>0</v>
      </c>
      <c r="U26" s="87"/>
      <c r="V26" s="17"/>
      <c r="W26" s="17"/>
      <c r="X26" s="17"/>
      <c r="Y26" s="2"/>
      <c r="Z26" s="29"/>
    </row>
    <row r="27" spans="1:26" s="1" customFormat="1" x14ac:dyDescent="0.35">
      <c r="A27" s="28" t="b">
        <v>1</v>
      </c>
      <c r="B27" s="2" t="s">
        <v>240</v>
      </c>
      <c r="C27" s="2" t="s">
        <v>462</v>
      </c>
      <c r="D27" s="2">
        <v>35.299999999999997</v>
      </c>
      <c r="E27" s="85"/>
      <c r="F27" s="2">
        <v>0</v>
      </c>
      <c r="G27" s="35"/>
      <c r="H27" s="3"/>
      <c r="I27" s="2">
        <f t="shared" si="4"/>
        <v>-13.079999999999998</v>
      </c>
      <c r="J27" s="85">
        <f t="shared" si="1"/>
        <v>-13.706666666666663</v>
      </c>
      <c r="K27" s="85">
        <f t="shared" si="5"/>
        <v>-0.62666666666666515</v>
      </c>
      <c r="L27" s="2">
        <f t="shared" si="3"/>
        <v>1.5439934867243341</v>
      </c>
      <c r="M27" s="29"/>
      <c r="N27" s="2"/>
      <c r="O27" s="28" t="b">
        <v>1</v>
      </c>
      <c r="P27" s="2" t="s">
        <v>594</v>
      </c>
      <c r="Q27" s="2" t="s">
        <v>595</v>
      </c>
      <c r="R27" s="2">
        <v>22.22</v>
      </c>
      <c r="S27" s="85">
        <v>1.3599999999999999E-2</v>
      </c>
      <c r="T27" s="2">
        <v>0</v>
      </c>
      <c r="U27" s="2"/>
      <c r="V27" s="2"/>
      <c r="W27" s="2"/>
      <c r="X27" s="2"/>
      <c r="Y27" s="17"/>
      <c r="Z27" s="89"/>
    </row>
    <row r="28" spans="1:26" x14ac:dyDescent="0.35">
      <c r="A28" s="28" t="b">
        <v>1</v>
      </c>
      <c r="B28" s="2" t="s">
        <v>242</v>
      </c>
      <c r="C28" s="2" t="s">
        <v>463</v>
      </c>
      <c r="D28" s="2">
        <v>35.020000000000003</v>
      </c>
      <c r="E28" s="85"/>
      <c r="F28" s="2">
        <v>0</v>
      </c>
      <c r="G28" s="35"/>
      <c r="H28" s="35"/>
      <c r="I28" s="2">
        <f t="shared" si="4"/>
        <v>-12.710000000000004</v>
      </c>
      <c r="J28" s="85">
        <f t="shared" si="1"/>
        <v>-13.706666666666663</v>
      </c>
      <c r="K28" s="85">
        <f t="shared" si="5"/>
        <v>-0.99666666666665904</v>
      </c>
      <c r="L28" s="2">
        <f t="shared" si="3"/>
        <v>1.9953843530540361</v>
      </c>
      <c r="M28" s="29"/>
      <c r="N28" s="2"/>
      <c r="O28" s="28" t="b">
        <v>1</v>
      </c>
      <c r="P28" s="2" t="s">
        <v>596</v>
      </c>
      <c r="Q28" s="2" t="s">
        <v>597</v>
      </c>
      <c r="R28" s="2">
        <v>22.31</v>
      </c>
      <c r="S28" s="85">
        <v>1.2800000000000001E-2</v>
      </c>
      <c r="T28" s="2">
        <v>0</v>
      </c>
      <c r="U28" s="2"/>
      <c r="V28" s="2"/>
      <c r="W28" s="2"/>
      <c r="X28" s="2"/>
      <c r="Y28" s="2"/>
      <c r="Z28" s="29"/>
    </row>
    <row r="29" spans="1:26" x14ac:dyDescent="0.35">
      <c r="A29" s="28" t="b">
        <v>1</v>
      </c>
      <c r="B29" s="2" t="s">
        <v>244</v>
      </c>
      <c r="C29" s="2" t="s">
        <v>464</v>
      </c>
      <c r="D29" s="2">
        <v>34.69</v>
      </c>
      <c r="E29" s="85"/>
      <c r="F29" s="2">
        <v>0</v>
      </c>
      <c r="G29" s="35"/>
      <c r="H29" s="35"/>
      <c r="I29" s="2">
        <f t="shared" si="4"/>
        <v>-12.469999999999999</v>
      </c>
      <c r="J29" s="85">
        <f t="shared" si="1"/>
        <v>-13.706666666666663</v>
      </c>
      <c r="K29" s="85">
        <f t="shared" si="5"/>
        <v>-1.2366666666666646</v>
      </c>
      <c r="L29" s="2">
        <f t="shared" si="3"/>
        <v>2.3565342776881368</v>
      </c>
      <c r="M29" s="29">
        <f t="shared" ref="M29" si="7">AVERAGE(L27:L29)</f>
        <v>1.9653040391555023</v>
      </c>
      <c r="N29" s="2"/>
      <c r="O29" s="28" t="b">
        <v>1</v>
      </c>
      <c r="P29" s="2" t="s">
        <v>598</v>
      </c>
      <c r="Q29" s="2" t="s">
        <v>599</v>
      </c>
      <c r="R29" s="2">
        <v>22.22</v>
      </c>
      <c r="S29" s="85">
        <v>1.3599999999999999E-2</v>
      </c>
      <c r="T29" s="2">
        <v>0</v>
      </c>
      <c r="U29" s="2"/>
      <c r="V29" s="2"/>
      <c r="W29" s="2"/>
      <c r="X29" s="2"/>
      <c r="Y29" s="2"/>
      <c r="Z29" s="29"/>
    </row>
    <row r="30" spans="1:26" x14ac:dyDescent="0.35">
      <c r="A30" s="28" t="b">
        <v>1</v>
      </c>
      <c r="B30" s="2" t="s">
        <v>246</v>
      </c>
      <c r="C30" s="2" t="s">
        <v>477</v>
      </c>
      <c r="D30" s="2">
        <v>34.840000000000003</v>
      </c>
      <c r="E30" s="85"/>
      <c r="F30" s="2">
        <v>0</v>
      </c>
      <c r="G30" s="35"/>
      <c r="H30" s="35"/>
      <c r="I30" s="2">
        <f t="shared" si="4"/>
        <v>-13.160000000000004</v>
      </c>
      <c r="J30" s="85">
        <f t="shared" si="1"/>
        <v>-13.706666666666663</v>
      </c>
      <c r="K30" s="85">
        <f t="shared" si="5"/>
        <v>-0.54666666666665975</v>
      </c>
      <c r="L30" s="2">
        <f t="shared" si="3"/>
        <v>1.4607068446100657</v>
      </c>
      <c r="M30" s="29"/>
      <c r="N30" s="2"/>
      <c r="O30" s="28" t="b">
        <v>1</v>
      </c>
      <c r="P30" s="2" t="s">
        <v>600</v>
      </c>
      <c r="Q30" s="2" t="s">
        <v>601</v>
      </c>
      <c r="R30" s="2">
        <v>21.68</v>
      </c>
      <c r="S30" s="85">
        <v>0.02</v>
      </c>
      <c r="T30" s="2">
        <v>0</v>
      </c>
      <c r="U30" s="2"/>
      <c r="V30" s="2"/>
      <c r="W30" s="2"/>
      <c r="X30" s="2"/>
      <c r="Y30" s="2"/>
      <c r="Z30" s="29"/>
    </row>
    <row r="31" spans="1:26" x14ac:dyDescent="0.35">
      <c r="A31" s="28" t="b">
        <v>1</v>
      </c>
      <c r="B31" s="2" t="s">
        <v>248</v>
      </c>
      <c r="C31" s="2" t="s">
        <v>478</v>
      </c>
      <c r="D31" s="2">
        <v>34.619999999999997</v>
      </c>
      <c r="E31" s="85"/>
      <c r="F31" s="2">
        <v>0</v>
      </c>
      <c r="G31" s="35"/>
      <c r="H31" s="35"/>
      <c r="I31" s="2">
        <f t="shared" si="4"/>
        <v>-12.899999999999999</v>
      </c>
      <c r="J31" s="85">
        <f t="shared" si="1"/>
        <v>-13.706666666666663</v>
      </c>
      <c r="K31" s="85">
        <f t="shared" si="5"/>
        <v>-0.80666666666666487</v>
      </c>
      <c r="L31" s="2">
        <f t="shared" si="3"/>
        <v>1.7491653401116705</v>
      </c>
      <c r="M31" s="29"/>
      <c r="N31" s="2"/>
      <c r="O31" s="28" t="b">
        <v>1</v>
      </c>
      <c r="P31" s="2" t="s">
        <v>602</v>
      </c>
      <c r="Q31" s="2" t="s">
        <v>603</v>
      </c>
      <c r="R31" s="2">
        <v>21.72</v>
      </c>
      <c r="S31" s="85">
        <v>1.95E-2</v>
      </c>
      <c r="T31" s="2">
        <v>0</v>
      </c>
      <c r="U31" s="2"/>
      <c r="V31" s="2"/>
      <c r="W31" s="2"/>
      <c r="X31" s="2"/>
      <c r="Y31" s="2"/>
      <c r="Z31" s="29"/>
    </row>
    <row r="32" spans="1:26" x14ac:dyDescent="0.35">
      <c r="A32" s="28" t="b">
        <v>1</v>
      </c>
      <c r="B32" s="2" t="s">
        <v>250</v>
      </c>
      <c r="C32" s="2" t="s">
        <v>479</v>
      </c>
      <c r="D32" s="2">
        <v>33.86</v>
      </c>
      <c r="E32" s="85"/>
      <c r="F32" s="2">
        <v>0</v>
      </c>
      <c r="G32" s="35"/>
      <c r="H32" s="35"/>
      <c r="I32" s="2">
        <f t="shared" si="4"/>
        <v>-12.219999999999999</v>
      </c>
      <c r="J32" s="85">
        <f t="shared" si="1"/>
        <v>-13.706666666666663</v>
      </c>
      <c r="K32" s="85">
        <f t="shared" si="5"/>
        <v>-1.4866666666666646</v>
      </c>
      <c r="L32" s="2">
        <f t="shared" si="3"/>
        <v>2.8024073297745304</v>
      </c>
      <c r="M32" s="29">
        <f t="shared" ref="M32" si="8">AVERAGE(L30:L32)</f>
        <v>2.0040931714987558</v>
      </c>
      <c r="N32" s="2"/>
      <c r="O32" s="28" t="b">
        <v>1</v>
      </c>
      <c r="P32" s="2" t="s">
        <v>604</v>
      </c>
      <c r="Q32" s="2" t="s">
        <v>605</v>
      </c>
      <c r="R32" s="2">
        <v>21.64</v>
      </c>
      <c r="S32" s="85">
        <v>2.06E-2</v>
      </c>
      <c r="T32" s="2">
        <v>0</v>
      </c>
      <c r="U32" s="2"/>
      <c r="V32" s="2"/>
      <c r="W32" s="2"/>
      <c r="X32" s="2"/>
      <c r="Y32" s="2"/>
      <c r="Z32" s="29"/>
    </row>
    <row r="33" spans="1:26" x14ac:dyDescent="0.35">
      <c r="A33" s="28" t="b">
        <v>1</v>
      </c>
      <c r="B33" s="2" t="s">
        <v>252</v>
      </c>
      <c r="C33" s="2" t="s">
        <v>492</v>
      </c>
      <c r="D33" s="2">
        <v>34.520000000000003</v>
      </c>
      <c r="E33" s="85"/>
      <c r="F33" s="2">
        <v>0</v>
      </c>
      <c r="G33" s="35"/>
      <c r="H33" s="35"/>
      <c r="I33" s="2">
        <f t="shared" si="4"/>
        <v>-13.500000000000004</v>
      </c>
      <c r="J33" s="85">
        <f t="shared" si="1"/>
        <v>-13.706666666666663</v>
      </c>
      <c r="K33" s="85">
        <f t="shared" si="5"/>
        <v>-0.20666666666665989</v>
      </c>
      <c r="L33" s="2">
        <f t="shared" si="3"/>
        <v>1.1540187517635507</v>
      </c>
      <c r="M33" s="29"/>
      <c r="N33" s="2"/>
      <c r="O33" s="28" t="b">
        <v>1</v>
      </c>
      <c r="P33" s="2" t="s">
        <v>606</v>
      </c>
      <c r="Q33" s="2" t="s">
        <v>607</v>
      </c>
      <c r="R33" s="2">
        <v>21.02</v>
      </c>
      <c r="S33" s="85">
        <v>3.2199999999999999E-2</v>
      </c>
      <c r="T33" s="2">
        <v>0</v>
      </c>
      <c r="U33" s="2"/>
      <c r="V33" s="2"/>
      <c r="W33" s="2"/>
      <c r="X33" s="2"/>
      <c r="Y33" s="2"/>
      <c r="Z33" s="29"/>
    </row>
    <row r="34" spans="1:26" x14ac:dyDescent="0.35">
      <c r="A34" s="28" t="b">
        <v>1</v>
      </c>
      <c r="B34" s="2" t="s">
        <v>254</v>
      </c>
      <c r="C34" s="2" t="s">
        <v>493</v>
      </c>
      <c r="D34" s="2">
        <v>37.49</v>
      </c>
      <c r="E34" s="85"/>
      <c r="F34" s="2">
        <v>0</v>
      </c>
      <c r="G34" s="35"/>
      <c r="H34" s="35"/>
      <c r="I34" s="2">
        <f t="shared" si="4"/>
        <v>-16.380000000000003</v>
      </c>
      <c r="J34" s="85">
        <f t="shared" si="1"/>
        <v>-13.706666666666663</v>
      </c>
      <c r="K34" s="85">
        <f t="shared" si="5"/>
        <v>2.6733333333333391</v>
      </c>
      <c r="L34" s="2">
        <f t="shared" si="3"/>
        <v>0.15676405119378206</v>
      </c>
      <c r="M34" s="29"/>
      <c r="N34" s="2"/>
      <c r="O34" s="28" t="b">
        <v>1</v>
      </c>
      <c r="P34" s="2" t="s">
        <v>608</v>
      </c>
      <c r="Q34" s="2" t="s">
        <v>609</v>
      </c>
      <c r="R34" s="2">
        <v>21.11</v>
      </c>
      <c r="S34" s="85">
        <v>0.03</v>
      </c>
      <c r="T34" s="2">
        <v>0</v>
      </c>
      <c r="U34" s="2"/>
      <c r="V34" s="2"/>
      <c r="W34" s="2"/>
      <c r="X34" s="2"/>
      <c r="Y34" s="2"/>
      <c r="Z34" s="29"/>
    </row>
    <row r="35" spans="1:26" x14ac:dyDescent="0.35">
      <c r="A35" s="28" t="b">
        <v>1</v>
      </c>
      <c r="B35" s="2" t="s">
        <v>256</v>
      </c>
      <c r="C35" s="2" t="s">
        <v>494</v>
      </c>
      <c r="D35" s="2">
        <v>34.71</v>
      </c>
      <c r="E35" s="85"/>
      <c r="F35" s="2">
        <v>0</v>
      </c>
      <c r="G35" s="35"/>
      <c r="H35" s="35"/>
      <c r="I35" s="2">
        <f t="shared" si="4"/>
        <v>-13.720000000000002</v>
      </c>
      <c r="J35" s="85">
        <f t="shared" si="1"/>
        <v>-13.706666666666663</v>
      </c>
      <c r="K35" s="85">
        <f t="shared" si="5"/>
        <v>1.333333333333897E-2</v>
      </c>
      <c r="L35" s="2">
        <f t="shared" si="3"/>
        <v>0.9908006132652255</v>
      </c>
      <c r="M35" s="29">
        <f t="shared" ref="M35" si="9">AVERAGE(L33:L35)</f>
        <v>0.76719447207418601</v>
      </c>
      <c r="N35" s="2"/>
      <c r="O35" s="28" t="b">
        <v>1</v>
      </c>
      <c r="P35" s="2" t="s">
        <v>610</v>
      </c>
      <c r="Q35" s="2" t="s">
        <v>611</v>
      </c>
      <c r="R35" s="2">
        <v>20.99</v>
      </c>
      <c r="S35" s="85">
        <v>3.2800000000000003E-2</v>
      </c>
      <c r="T35" s="2">
        <v>0</v>
      </c>
      <c r="U35" s="2"/>
      <c r="V35" s="2"/>
      <c r="W35" s="2"/>
      <c r="X35" s="2"/>
      <c r="Y35" s="2"/>
      <c r="Z35" s="29"/>
    </row>
    <row r="36" spans="1:26" x14ac:dyDescent="0.35">
      <c r="A36" s="28" t="b">
        <v>1</v>
      </c>
      <c r="B36" s="2" t="s">
        <v>258</v>
      </c>
      <c r="C36" s="2" t="s">
        <v>507</v>
      </c>
      <c r="D36" s="2">
        <v>34.58</v>
      </c>
      <c r="E36" s="85"/>
      <c r="F36" s="2">
        <v>0</v>
      </c>
      <c r="G36" s="35"/>
      <c r="H36" s="35"/>
      <c r="I36" s="2">
        <f t="shared" si="4"/>
        <v>-13.599999999999998</v>
      </c>
      <c r="J36" s="85">
        <f t="shared" si="1"/>
        <v>-13.706666666666663</v>
      </c>
      <c r="K36" s="85">
        <f t="shared" si="5"/>
        <v>-0.10666666666666558</v>
      </c>
      <c r="L36" s="2">
        <f t="shared" si="3"/>
        <v>1.0767375682475222</v>
      </c>
      <c r="M36" s="29"/>
      <c r="N36" s="2"/>
      <c r="O36" s="28" t="b">
        <v>1</v>
      </c>
      <c r="P36" s="2" t="s">
        <v>612</v>
      </c>
      <c r="Q36" s="2" t="s">
        <v>613</v>
      </c>
      <c r="R36" s="2">
        <v>20.98</v>
      </c>
      <c r="S36" s="85">
        <v>3.3099999999999997E-2</v>
      </c>
      <c r="T36" s="2">
        <v>0</v>
      </c>
      <c r="U36" s="2"/>
      <c r="V36" s="2"/>
      <c r="W36" s="2"/>
      <c r="X36" s="2"/>
      <c r="Y36" s="2"/>
      <c r="Z36" s="29"/>
    </row>
    <row r="37" spans="1:26" x14ac:dyDescent="0.35">
      <c r="A37" s="28" t="b">
        <v>1</v>
      </c>
      <c r="B37" s="2" t="s">
        <v>260</v>
      </c>
      <c r="C37" s="2" t="s">
        <v>508</v>
      </c>
      <c r="D37" s="2">
        <v>36.340000000000003</v>
      </c>
      <c r="E37" s="85"/>
      <c r="F37" s="2">
        <v>0</v>
      </c>
      <c r="G37" s="35"/>
      <c r="H37" s="35"/>
      <c r="I37" s="2">
        <f t="shared" si="4"/>
        <v>-15.260000000000005</v>
      </c>
      <c r="J37" s="85">
        <f t="shared" si="1"/>
        <v>-13.706666666666663</v>
      </c>
      <c r="K37" s="85">
        <f t="shared" si="5"/>
        <v>1.5533333333333417</v>
      </c>
      <c r="L37" s="2">
        <f t="shared" si="3"/>
        <v>0.34072191924620471</v>
      </c>
      <c r="M37" s="29"/>
      <c r="N37" s="2"/>
      <c r="O37" s="28" t="b">
        <v>1</v>
      </c>
      <c r="P37" s="2" t="s">
        <v>614</v>
      </c>
      <c r="Q37" s="2" t="s">
        <v>615</v>
      </c>
      <c r="R37" s="2">
        <v>21.08</v>
      </c>
      <c r="S37" s="85">
        <v>3.0700000000000002E-2</v>
      </c>
      <c r="T37" s="2">
        <v>0</v>
      </c>
      <c r="U37" s="2"/>
      <c r="V37" s="2"/>
      <c r="W37" s="2"/>
      <c r="X37" s="2"/>
      <c r="Y37" s="2"/>
      <c r="Z37" s="29"/>
    </row>
    <row r="38" spans="1:26" x14ac:dyDescent="0.35">
      <c r="A38" s="28" t="b">
        <v>1</v>
      </c>
      <c r="B38" s="2" t="s">
        <v>262</v>
      </c>
      <c r="C38" s="2" t="s">
        <v>509</v>
      </c>
      <c r="D38" s="2">
        <v>35.630000000000003</v>
      </c>
      <c r="E38" s="85"/>
      <c r="F38" s="2">
        <v>0</v>
      </c>
      <c r="G38" s="35"/>
      <c r="H38" s="35"/>
      <c r="I38" s="2">
        <f t="shared" si="4"/>
        <v>-14.660000000000004</v>
      </c>
      <c r="J38" s="85">
        <f t="shared" si="1"/>
        <v>-13.706666666666663</v>
      </c>
      <c r="K38" s="85">
        <f t="shared" si="5"/>
        <v>0.95333333333334025</v>
      </c>
      <c r="L38" s="2">
        <f t="shared" si="3"/>
        <v>0.51643785757469107</v>
      </c>
      <c r="M38" s="29">
        <f t="shared" ref="M38" si="10">AVERAGE(L36:L38)</f>
        <v>0.64463244835613931</v>
      </c>
      <c r="N38" s="2"/>
      <c r="O38" s="28" t="b">
        <v>1</v>
      </c>
      <c r="P38" s="2" t="s">
        <v>616</v>
      </c>
      <c r="Q38" s="2" t="s">
        <v>617</v>
      </c>
      <c r="R38" s="2">
        <v>20.97</v>
      </c>
      <c r="S38" s="85">
        <v>3.32E-2</v>
      </c>
      <c r="T38" s="2">
        <v>0</v>
      </c>
      <c r="U38" s="2"/>
      <c r="V38" s="2"/>
      <c r="W38" s="2"/>
      <c r="X38" s="2"/>
      <c r="Y38" s="2"/>
      <c r="Z38" s="29"/>
    </row>
    <row r="39" spans="1:26" x14ac:dyDescent="0.35">
      <c r="A39" s="28" t="b">
        <v>1</v>
      </c>
      <c r="B39" s="2" t="s">
        <v>264</v>
      </c>
      <c r="C39" s="2" t="s">
        <v>522</v>
      </c>
      <c r="D39" s="2">
        <v>34.590000000000003</v>
      </c>
      <c r="E39" s="85"/>
      <c r="F39" s="2">
        <v>0</v>
      </c>
      <c r="G39" s="35"/>
      <c r="H39" s="35"/>
      <c r="I39" s="2">
        <f t="shared" si="4"/>
        <v>-14.120000000000005</v>
      </c>
      <c r="J39" s="85">
        <f t="shared" si="1"/>
        <v>-13.706666666666663</v>
      </c>
      <c r="K39" s="85">
        <f t="shared" si="5"/>
        <v>0.4133333333333411</v>
      </c>
      <c r="L39" s="2">
        <f t="shared" si="3"/>
        <v>0.75088645181738112</v>
      </c>
      <c r="M39" s="29"/>
      <c r="N39" s="2"/>
      <c r="O39" s="28" t="b">
        <v>1</v>
      </c>
      <c r="P39" s="2" t="s">
        <v>618</v>
      </c>
      <c r="Q39" s="2" t="s">
        <v>619</v>
      </c>
      <c r="R39" s="2">
        <v>20.47</v>
      </c>
      <c r="S39" s="85">
        <v>4.7500000000000001E-2</v>
      </c>
      <c r="T39" s="2">
        <v>0</v>
      </c>
      <c r="U39" s="2"/>
      <c r="V39" s="2"/>
      <c r="W39" s="2"/>
      <c r="X39" s="2"/>
      <c r="Y39" s="2"/>
      <c r="Z39" s="29"/>
    </row>
    <row r="40" spans="1:26" x14ac:dyDescent="0.35">
      <c r="A40" s="28" t="b">
        <v>1</v>
      </c>
      <c r="B40" s="2" t="s">
        <v>266</v>
      </c>
      <c r="C40" s="2" t="s">
        <v>523</v>
      </c>
      <c r="D40" s="2">
        <v>35.06</v>
      </c>
      <c r="E40" s="85"/>
      <c r="F40" s="2">
        <v>0</v>
      </c>
      <c r="G40" s="35"/>
      <c r="H40" s="35"/>
      <c r="I40" s="2">
        <f t="shared" si="4"/>
        <v>-14.580000000000002</v>
      </c>
      <c r="J40" s="85">
        <f t="shared" si="1"/>
        <v>-13.706666666666663</v>
      </c>
      <c r="K40" s="85">
        <f t="shared" si="5"/>
        <v>0.8733333333333384</v>
      </c>
      <c r="L40" s="2">
        <f t="shared" si="3"/>
        <v>0.54588413228531785</v>
      </c>
      <c r="M40" s="29"/>
      <c r="N40" s="2"/>
      <c r="O40" s="28" t="b">
        <v>1</v>
      </c>
      <c r="P40" s="2" t="s">
        <v>620</v>
      </c>
      <c r="Q40" s="2" t="s">
        <v>621</v>
      </c>
      <c r="R40" s="2">
        <v>20.48</v>
      </c>
      <c r="S40" s="85">
        <v>4.7100000000000003E-2</v>
      </c>
      <c r="T40" s="2">
        <v>0</v>
      </c>
      <c r="U40" s="2"/>
      <c r="V40" s="2"/>
      <c r="W40" s="2"/>
      <c r="X40" s="2"/>
      <c r="Y40" s="2"/>
      <c r="Z40" s="29"/>
    </row>
    <row r="41" spans="1:26" x14ac:dyDescent="0.35">
      <c r="A41" s="28" t="b">
        <v>1</v>
      </c>
      <c r="B41" s="2" t="s">
        <v>268</v>
      </c>
      <c r="C41" s="2" t="s">
        <v>524</v>
      </c>
      <c r="D41" s="2">
        <v>33.950000000000003</v>
      </c>
      <c r="E41" s="85"/>
      <c r="F41" s="2">
        <v>0</v>
      </c>
      <c r="G41" s="35"/>
      <c r="H41" s="35"/>
      <c r="I41" s="2">
        <f t="shared" si="4"/>
        <v>-13.610000000000003</v>
      </c>
      <c r="J41" s="85">
        <f t="shared" si="1"/>
        <v>-13.706666666666663</v>
      </c>
      <c r="K41" s="85">
        <f t="shared" si="5"/>
        <v>-9.6666666666660461E-2</v>
      </c>
      <c r="L41" s="2">
        <f t="shared" si="3"/>
        <v>1.0692999985817337</v>
      </c>
      <c r="M41" s="29">
        <f t="shared" ref="M41" si="11">AVERAGE(L39:L41)</f>
        <v>0.78869019422814424</v>
      </c>
      <c r="N41" s="2"/>
      <c r="O41" s="28" t="b">
        <v>1</v>
      </c>
      <c r="P41" s="2" t="s">
        <v>622</v>
      </c>
      <c r="Q41" s="2" t="s">
        <v>623</v>
      </c>
      <c r="R41" s="2">
        <v>20.34</v>
      </c>
      <c r="S41" s="85">
        <v>5.21E-2</v>
      </c>
      <c r="T41" s="2">
        <v>0</v>
      </c>
      <c r="U41" s="2"/>
      <c r="V41" s="2"/>
      <c r="W41" s="2"/>
      <c r="X41" s="2"/>
      <c r="Y41" s="2"/>
      <c r="Z41" s="29"/>
    </row>
    <row r="42" spans="1:26" x14ac:dyDescent="0.35">
      <c r="A42" s="28" t="b">
        <v>1</v>
      </c>
      <c r="B42" s="2" t="s">
        <v>270</v>
      </c>
      <c r="C42" s="2" t="s">
        <v>537</v>
      </c>
      <c r="D42" s="2">
        <v>34.65</v>
      </c>
      <c r="E42" s="85"/>
      <c r="F42" s="2">
        <v>0</v>
      </c>
      <c r="G42" s="35"/>
      <c r="H42" s="35"/>
      <c r="I42" s="2">
        <f t="shared" si="4"/>
        <v>-13.629999999999999</v>
      </c>
      <c r="J42" s="85">
        <f t="shared" si="1"/>
        <v>-13.706666666666663</v>
      </c>
      <c r="K42" s="85">
        <f t="shared" si="5"/>
        <v>-7.666666666666444E-2</v>
      </c>
      <c r="L42" s="2">
        <f t="shared" si="3"/>
        <v>1.0545786295160113</v>
      </c>
      <c r="M42" s="29"/>
      <c r="N42" s="2"/>
      <c r="O42" s="28" t="b">
        <v>1</v>
      </c>
      <c r="P42" s="2" t="s">
        <v>624</v>
      </c>
      <c r="Q42" s="2" t="s">
        <v>625</v>
      </c>
      <c r="R42" s="2">
        <v>21.02</v>
      </c>
      <c r="S42" s="85">
        <v>3.2000000000000001E-2</v>
      </c>
      <c r="T42" s="2">
        <v>0</v>
      </c>
      <c r="U42" s="2"/>
      <c r="V42" s="2"/>
      <c r="W42" s="2"/>
      <c r="X42" s="2"/>
      <c r="Y42" s="2"/>
      <c r="Z42" s="29"/>
    </row>
    <row r="43" spans="1:26" x14ac:dyDescent="0.35">
      <c r="A43" s="28" t="b">
        <v>1</v>
      </c>
      <c r="B43" s="2" t="s">
        <v>272</v>
      </c>
      <c r="C43" s="2" t="s">
        <v>538</v>
      </c>
      <c r="D43" s="2">
        <v>34.590000000000003</v>
      </c>
      <c r="E43" s="85"/>
      <c r="F43" s="2">
        <v>0</v>
      </c>
      <c r="G43" s="35"/>
      <c r="H43" s="35"/>
      <c r="I43" s="2">
        <f t="shared" si="4"/>
        <v>-13.550000000000004</v>
      </c>
      <c r="J43" s="85">
        <f t="shared" si="1"/>
        <v>-13.706666666666663</v>
      </c>
      <c r="K43" s="85">
        <f t="shared" si="5"/>
        <v>-0.15666666666665918</v>
      </c>
      <c r="L43" s="2">
        <f t="shared" si="3"/>
        <v>1.1147086365889163</v>
      </c>
      <c r="M43" s="29"/>
      <c r="N43" s="2"/>
      <c r="O43" s="28" t="b">
        <v>1</v>
      </c>
      <c r="P43" s="2" t="s">
        <v>626</v>
      </c>
      <c r="Q43" s="2" t="s">
        <v>627</v>
      </c>
      <c r="R43" s="2">
        <v>21.04</v>
      </c>
      <c r="S43" s="85">
        <v>3.1600000000000003E-2</v>
      </c>
      <c r="T43" s="2">
        <v>0</v>
      </c>
      <c r="U43" s="2"/>
      <c r="V43" s="2"/>
      <c r="W43" s="2"/>
      <c r="X43" s="2"/>
      <c r="Y43" s="2"/>
      <c r="Z43" s="29"/>
    </row>
    <row r="44" spans="1:26" x14ac:dyDescent="0.35">
      <c r="A44" s="28" t="b">
        <v>1</v>
      </c>
      <c r="B44" s="2" t="s">
        <v>274</v>
      </c>
      <c r="C44" s="2" t="s">
        <v>539</v>
      </c>
      <c r="D44" s="2">
        <v>33.69</v>
      </c>
      <c r="E44" s="85"/>
      <c r="F44" s="2">
        <v>0</v>
      </c>
      <c r="G44" s="35"/>
      <c r="H44" s="35"/>
      <c r="I44" s="2">
        <f t="shared" si="4"/>
        <v>-12.7</v>
      </c>
      <c r="J44" s="85">
        <f t="shared" si="1"/>
        <v>-13.706666666666663</v>
      </c>
      <c r="K44" s="85">
        <f t="shared" si="5"/>
        <v>-1.0066666666666642</v>
      </c>
      <c r="L44" s="2">
        <f t="shared" si="3"/>
        <v>2.0092633488041041</v>
      </c>
      <c r="M44" s="29">
        <f t="shared" ref="M44" si="12">AVERAGE(L42:L44)</f>
        <v>1.3928502049696772</v>
      </c>
      <c r="N44" s="2"/>
      <c r="O44" s="28" t="b">
        <v>1</v>
      </c>
      <c r="P44" s="2" t="s">
        <v>628</v>
      </c>
      <c r="Q44" s="2" t="s">
        <v>629</v>
      </c>
      <c r="R44" s="2">
        <v>20.99</v>
      </c>
      <c r="S44" s="85">
        <v>3.2800000000000003E-2</v>
      </c>
      <c r="T44" s="2">
        <v>0</v>
      </c>
      <c r="U44" s="2"/>
      <c r="V44" s="2"/>
      <c r="W44" s="2"/>
      <c r="X44" s="2"/>
      <c r="Y44" s="2"/>
      <c r="Z44" s="29"/>
    </row>
    <row r="45" spans="1:26" x14ac:dyDescent="0.35">
      <c r="A45" s="28" t="b">
        <v>1</v>
      </c>
      <c r="B45" s="2" t="s">
        <v>315</v>
      </c>
      <c r="C45" s="2" t="s">
        <v>316</v>
      </c>
      <c r="D45" s="2">
        <v>33.65</v>
      </c>
      <c r="E45" s="85"/>
      <c r="F45" s="2">
        <v>0</v>
      </c>
      <c r="G45" s="35"/>
      <c r="H45" s="35"/>
      <c r="I45" s="2">
        <f t="shared" si="4"/>
        <v>-13.2</v>
      </c>
      <c r="J45" s="85">
        <f t="shared" si="1"/>
        <v>-13.706666666666663</v>
      </c>
      <c r="K45" s="85">
        <f t="shared" si="5"/>
        <v>-0.50666666666666416</v>
      </c>
      <c r="L45" s="2">
        <f t="shared" si="3"/>
        <v>1.4207637391289734</v>
      </c>
      <c r="M45" s="29"/>
      <c r="N45" s="2"/>
      <c r="O45" s="28" t="b">
        <v>1</v>
      </c>
      <c r="P45" s="2" t="s">
        <v>630</v>
      </c>
      <c r="Q45" s="2" t="s">
        <v>631</v>
      </c>
      <c r="R45" s="2">
        <v>20.45</v>
      </c>
      <c r="S45" s="85">
        <v>4.8000000000000001E-2</v>
      </c>
      <c r="T45" s="2">
        <v>0</v>
      </c>
      <c r="U45" s="2"/>
      <c r="V45" s="2"/>
      <c r="W45" s="2"/>
      <c r="X45" s="2"/>
      <c r="Y45" s="2"/>
      <c r="Z45" s="29"/>
    </row>
    <row r="46" spans="1:26" x14ac:dyDescent="0.35">
      <c r="A46" s="28" t="b">
        <v>1</v>
      </c>
      <c r="B46" s="2" t="s">
        <v>317</v>
      </c>
      <c r="C46" s="2" t="s">
        <v>318</v>
      </c>
      <c r="D46" s="2">
        <v>33.32</v>
      </c>
      <c r="E46" s="85"/>
      <c r="F46" s="2">
        <v>0</v>
      </c>
      <c r="G46" s="35"/>
      <c r="H46" s="35"/>
      <c r="I46" s="2">
        <f t="shared" si="4"/>
        <v>-12.809999999999999</v>
      </c>
      <c r="J46" s="85">
        <f t="shared" si="1"/>
        <v>-13.706666666666663</v>
      </c>
      <c r="K46" s="85">
        <f t="shared" si="5"/>
        <v>-0.89666666666666472</v>
      </c>
      <c r="L46" s="2">
        <f t="shared" si="3"/>
        <v>1.8617594321957516</v>
      </c>
      <c r="M46" s="29"/>
      <c r="N46" s="2"/>
      <c r="O46" s="28" t="b">
        <v>1</v>
      </c>
      <c r="P46" s="2" t="s">
        <v>632</v>
      </c>
      <c r="Q46" s="2" t="s">
        <v>633</v>
      </c>
      <c r="R46" s="2">
        <v>20.51</v>
      </c>
      <c r="S46" s="85">
        <v>4.5999999999999999E-2</v>
      </c>
      <c r="T46" s="2">
        <v>0</v>
      </c>
      <c r="U46" s="2"/>
      <c r="V46" s="2"/>
      <c r="W46" s="2"/>
      <c r="X46" s="2"/>
      <c r="Y46" s="2"/>
      <c r="Z46" s="29"/>
    </row>
    <row r="47" spans="1:26" x14ac:dyDescent="0.35">
      <c r="A47" s="28" t="b">
        <v>1</v>
      </c>
      <c r="B47" s="2" t="s">
        <v>319</v>
      </c>
      <c r="C47" s="2" t="s">
        <v>320</v>
      </c>
      <c r="D47" s="2">
        <v>34.159999999999997</v>
      </c>
      <c r="E47" s="85"/>
      <c r="F47" s="2">
        <v>0</v>
      </c>
      <c r="G47" s="35"/>
      <c r="H47" s="35"/>
      <c r="I47" s="2">
        <f t="shared" si="4"/>
        <v>-13.689999999999998</v>
      </c>
      <c r="J47" s="85">
        <f t="shared" si="1"/>
        <v>-13.706666666666663</v>
      </c>
      <c r="K47" s="85">
        <f t="shared" si="5"/>
        <v>-1.6666666666665719E-2</v>
      </c>
      <c r="L47" s="2">
        <f t="shared" si="3"/>
        <v>1.0116194403019219</v>
      </c>
      <c r="M47" s="29">
        <f t="shared" ref="M47" si="13">AVERAGE(L45:L47)</f>
        <v>1.4313808705422157</v>
      </c>
      <c r="N47" s="2"/>
      <c r="O47" s="28" t="b">
        <v>1</v>
      </c>
      <c r="P47" s="2" t="s">
        <v>634</v>
      </c>
      <c r="Q47" s="2" t="s">
        <v>635</v>
      </c>
      <c r="R47" s="2">
        <v>20.47</v>
      </c>
      <c r="S47" s="85">
        <v>4.7600000000000003E-2</v>
      </c>
      <c r="T47" s="2">
        <v>0</v>
      </c>
      <c r="U47" s="2"/>
      <c r="V47" s="2"/>
      <c r="W47" s="2"/>
      <c r="X47" s="2"/>
      <c r="Y47" s="2"/>
      <c r="Z47" s="29"/>
    </row>
    <row r="48" spans="1:26" x14ac:dyDescent="0.35">
      <c r="A48" s="28" t="b">
        <v>1</v>
      </c>
      <c r="B48" s="2" t="s">
        <v>333</v>
      </c>
      <c r="C48" s="2" t="s">
        <v>334</v>
      </c>
      <c r="D48" s="2">
        <v>34.450000000000003</v>
      </c>
      <c r="E48" s="85"/>
      <c r="F48" s="2">
        <v>0</v>
      </c>
      <c r="G48" s="35"/>
      <c r="H48" s="35"/>
      <c r="I48" s="2">
        <f t="shared" si="4"/>
        <v>-13.650000000000002</v>
      </c>
      <c r="J48" s="85">
        <f t="shared" si="1"/>
        <v>-13.706666666666663</v>
      </c>
      <c r="K48" s="85">
        <f t="shared" si="5"/>
        <v>-5.6666666666661314E-2</v>
      </c>
      <c r="L48" s="2">
        <f t="shared" si="3"/>
        <v>1.040059933888474</v>
      </c>
      <c r="M48" s="29"/>
      <c r="N48" s="2"/>
      <c r="O48" s="28" t="b">
        <v>1</v>
      </c>
      <c r="P48" s="2" t="s">
        <v>636</v>
      </c>
      <c r="Q48" s="2" t="s">
        <v>637</v>
      </c>
      <c r="R48" s="2">
        <v>20.8</v>
      </c>
      <c r="S48" s="85">
        <v>3.7400000000000003E-2</v>
      </c>
      <c r="T48" s="2">
        <v>0</v>
      </c>
      <c r="U48" s="2"/>
      <c r="V48" s="2"/>
      <c r="W48" s="2"/>
      <c r="X48" s="2"/>
      <c r="Y48" s="2"/>
      <c r="Z48" s="29"/>
    </row>
    <row r="49" spans="1:26" x14ac:dyDescent="0.35">
      <c r="A49" s="28" t="b">
        <v>1</v>
      </c>
      <c r="B49" s="2" t="s">
        <v>335</v>
      </c>
      <c r="C49" s="2" t="s">
        <v>336</v>
      </c>
      <c r="D49" s="2">
        <v>35.74</v>
      </c>
      <c r="E49" s="85"/>
      <c r="F49" s="2">
        <v>0</v>
      </c>
      <c r="G49" s="35"/>
      <c r="H49" s="35"/>
      <c r="I49" s="2">
        <f t="shared" si="4"/>
        <v>-14.840000000000003</v>
      </c>
      <c r="J49" s="85">
        <f t="shared" si="1"/>
        <v>-13.706666666666663</v>
      </c>
      <c r="K49" s="85">
        <f t="shared" si="5"/>
        <v>1.13333333333334</v>
      </c>
      <c r="L49" s="2">
        <f t="shared" si="3"/>
        <v>0.45586124427910629</v>
      </c>
      <c r="M49" s="29"/>
      <c r="N49" s="2"/>
      <c r="O49" s="28" t="b">
        <v>1</v>
      </c>
      <c r="P49" s="2" t="s">
        <v>638</v>
      </c>
      <c r="Q49" s="2" t="s">
        <v>639</v>
      </c>
      <c r="R49" s="2">
        <v>20.9</v>
      </c>
      <c r="S49" s="85">
        <v>3.5000000000000003E-2</v>
      </c>
      <c r="T49" s="2">
        <v>0</v>
      </c>
      <c r="U49" s="2"/>
      <c r="V49" s="2"/>
      <c r="W49" s="2"/>
      <c r="X49" s="2"/>
      <c r="Y49" s="2"/>
      <c r="Z49" s="29"/>
    </row>
    <row r="50" spans="1:26" x14ac:dyDescent="0.35">
      <c r="A50" s="28" t="b">
        <v>1</v>
      </c>
      <c r="B50" s="2" t="s">
        <v>337</v>
      </c>
      <c r="C50" s="2" t="s">
        <v>338</v>
      </c>
      <c r="D50" s="2">
        <v>33.840000000000003</v>
      </c>
      <c r="E50" s="85"/>
      <c r="F50" s="2">
        <v>0</v>
      </c>
      <c r="G50" s="35"/>
      <c r="H50" s="35"/>
      <c r="I50" s="2">
        <f t="shared" si="4"/>
        <v>-13.020000000000003</v>
      </c>
      <c r="J50" s="85">
        <f t="shared" si="1"/>
        <v>-13.706666666666663</v>
      </c>
      <c r="K50" s="85">
        <f t="shared" si="5"/>
        <v>-0.68666666666666032</v>
      </c>
      <c r="L50" s="2">
        <f t="shared" si="3"/>
        <v>1.6095603448718134</v>
      </c>
      <c r="M50" s="29">
        <f t="shared" ref="M50" si="14">AVERAGE(L48:L50)</f>
        <v>1.0351605076797978</v>
      </c>
      <c r="N50" s="2"/>
      <c r="O50" s="28" t="b">
        <v>1</v>
      </c>
      <c r="P50" s="2" t="s">
        <v>640</v>
      </c>
      <c r="Q50" s="2" t="s">
        <v>641</v>
      </c>
      <c r="R50" s="2">
        <v>20.82</v>
      </c>
      <c r="S50" s="85">
        <v>3.6999999999999998E-2</v>
      </c>
      <c r="T50" s="2">
        <v>0</v>
      </c>
      <c r="U50" s="2"/>
      <c r="V50" s="2"/>
      <c r="W50" s="2"/>
      <c r="X50" s="2"/>
      <c r="Y50" s="2"/>
      <c r="Z50" s="29"/>
    </row>
    <row r="51" spans="1:26" x14ac:dyDescent="0.35">
      <c r="A51" s="28" t="b">
        <v>1</v>
      </c>
      <c r="B51" s="2" t="s">
        <v>351</v>
      </c>
      <c r="C51" s="2" t="s">
        <v>352</v>
      </c>
      <c r="D51" s="2">
        <v>34.19</v>
      </c>
      <c r="E51" s="85"/>
      <c r="F51" s="2">
        <v>0</v>
      </c>
      <c r="G51" s="35"/>
      <c r="H51" s="35"/>
      <c r="I51" s="2">
        <f t="shared" si="4"/>
        <v>-13.2</v>
      </c>
      <c r="J51" s="85">
        <f t="shared" si="1"/>
        <v>-13.706666666666663</v>
      </c>
      <c r="K51" s="85">
        <f t="shared" si="5"/>
        <v>-0.50666666666666416</v>
      </c>
      <c r="L51" s="2">
        <f t="shared" si="3"/>
        <v>1.4207637391289734</v>
      </c>
      <c r="M51" s="29"/>
      <c r="N51" s="2"/>
      <c r="O51" s="28" t="b">
        <v>1</v>
      </c>
      <c r="P51" s="2" t="s">
        <v>642</v>
      </c>
      <c r="Q51" s="2" t="s">
        <v>643</v>
      </c>
      <c r="R51" s="2">
        <v>20.99</v>
      </c>
      <c r="S51" s="85">
        <v>3.27E-2</v>
      </c>
      <c r="T51" s="2">
        <v>0</v>
      </c>
      <c r="U51" s="2"/>
      <c r="V51" s="2"/>
      <c r="W51" s="2"/>
      <c r="X51" s="2"/>
      <c r="Y51" s="2"/>
      <c r="Z51" s="29"/>
    </row>
    <row r="52" spans="1:26" x14ac:dyDescent="0.35">
      <c r="A52" s="28" t="b">
        <v>1</v>
      </c>
      <c r="B52" s="2" t="s">
        <v>353</v>
      </c>
      <c r="C52" s="2" t="s">
        <v>354</v>
      </c>
      <c r="D52" s="2">
        <v>37.200000000000003</v>
      </c>
      <c r="E52" s="85"/>
      <c r="F52" s="2">
        <v>0</v>
      </c>
      <c r="G52" s="35"/>
      <c r="H52" s="35"/>
      <c r="I52" s="2">
        <f t="shared" si="4"/>
        <v>-16.130000000000003</v>
      </c>
      <c r="J52" s="85">
        <f t="shared" si="1"/>
        <v>-13.706666666666663</v>
      </c>
      <c r="K52" s="85">
        <f t="shared" si="5"/>
        <v>2.4233333333333391</v>
      </c>
      <c r="L52" s="2">
        <f t="shared" si="3"/>
        <v>0.18642492505629643</v>
      </c>
      <c r="M52" s="29"/>
      <c r="N52" s="2"/>
      <c r="O52" s="28" t="b">
        <v>1</v>
      </c>
      <c r="P52" s="2" t="s">
        <v>644</v>
      </c>
      <c r="Q52" s="2" t="s">
        <v>645</v>
      </c>
      <c r="R52" s="2">
        <v>21.07</v>
      </c>
      <c r="S52" s="85">
        <v>3.1E-2</v>
      </c>
      <c r="T52" s="2">
        <v>0</v>
      </c>
      <c r="U52" s="2"/>
      <c r="V52" s="2"/>
      <c r="W52" s="2"/>
      <c r="X52" s="2"/>
      <c r="Y52" s="2"/>
      <c r="Z52" s="29"/>
    </row>
    <row r="53" spans="1:26" x14ac:dyDescent="0.35">
      <c r="A53" s="28" t="b">
        <v>1</v>
      </c>
      <c r="B53" s="2" t="s">
        <v>355</v>
      </c>
      <c r="C53" s="2" t="s">
        <v>356</v>
      </c>
      <c r="D53" s="2">
        <v>34.5</v>
      </c>
      <c r="E53" s="85"/>
      <c r="F53" s="2">
        <v>0</v>
      </c>
      <c r="G53" s="35"/>
      <c r="H53" s="35"/>
      <c r="I53" s="2">
        <f t="shared" si="4"/>
        <v>-13.57</v>
      </c>
      <c r="J53" s="85">
        <f t="shared" si="1"/>
        <v>-13.706666666666663</v>
      </c>
      <c r="K53" s="85">
        <f t="shared" si="5"/>
        <v>-0.13666666666666316</v>
      </c>
      <c r="L53" s="2">
        <f t="shared" si="3"/>
        <v>1.099362113385195</v>
      </c>
      <c r="M53" s="29">
        <f t="shared" ref="M53" si="15">AVERAGE(L51:L53)</f>
        <v>0.90218359252348834</v>
      </c>
      <c r="N53" s="2"/>
      <c r="O53" s="28" t="b">
        <v>1</v>
      </c>
      <c r="P53" s="2" t="s">
        <v>646</v>
      </c>
      <c r="Q53" s="2" t="s">
        <v>647</v>
      </c>
      <c r="R53" s="2">
        <v>20.93</v>
      </c>
      <c r="S53" s="85">
        <v>3.4099999999999998E-2</v>
      </c>
      <c r="T53" s="2">
        <v>0</v>
      </c>
      <c r="U53" s="2"/>
      <c r="V53" s="2"/>
      <c r="W53" s="2"/>
      <c r="X53" s="2"/>
      <c r="Y53" s="2"/>
      <c r="Z53" s="29"/>
    </row>
    <row r="54" spans="1:26" x14ac:dyDescent="0.35">
      <c r="A54" s="28" t="b">
        <v>1</v>
      </c>
      <c r="B54" s="2" t="s">
        <v>369</v>
      </c>
      <c r="C54" s="2" t="s">
        <v>370</v>
      </c>
      <c r="D54" s="2">
        <v>33.380000000000003</v>
      </c>
      <c r="E54" s="85"/>
      <c r="F54" s="2">
        <v>0</v>
      </c>
      <c r="G54" s="35"/>
      <c r="H54" s="35"/>
      <c r="I54" s="2">
        <f t="shared" si="4"/>
        <v>-11.420000000000002</v>
      </c>
      <c r="J54" s="85">
        <f t="shared" si="1"/>
        <v>-13.706666666666663</v>
      </c>
      <c r="K54" s="85">
        <f t="shared" si="5"/>
        <v>-2.2866666666666617</v>
      </c>
      <c r="L54" s="2">
        <f t="shared" si="3"/>
        <v>4.8792745590407991</v>
      </c>
      <c r="M54" s="29"/>
      <c r="N54" s="2"/>
      <c r="O54" s="28" t="b">
        <v>1</v>
      </c>
      <c r="P54" s="2" t="s">
        <v>648</v>
      </c>
      <c r="Q54" s="2" t="s">
        <v>649</v>
      </c>
      <c r="R54" s="2">
        <v>21.96</v>
      </c>
      <c r="S54" s="85">
        <v>1.6400000000000001E-2</v>
      </c>
      <c r="T54" s="2">
        <v>0</v>
      </c>
      <c r="U54" s="2"/>
      <c r="V54" s="2"/>
      <c r="W54" s="2"/>
      <c r="X54" s="2"/>
      <c r="Y54" s="2"/>
      <c r="Z54" s="29"/>
    </row>
    <row r="55" spans="1:26" x14ac:dyDescent="0.35">
      <c r="A55" s="28" t="b">
        <v>1</v>
      </c>
      <c r="B55" s="2" t="s">
        <v>371</v>
      </c>
      <c r="C55" s="2" t="s">
        <v>372</v>
      </c>
      <c r="D55" s="2">
        <v>36.549999999999997</v>
      </c>
      <c r="E55" s="85"/>
      <c r="F55" s="2">
        <v>0</v>
      </c>
      <c r="G55" s="35"/>
      <c r="H55" s="35"/>
      <c r="I55" s="2">
        <f t="shared" si="4"/>
        <v>-14.499999999999996</v>
      </c>
      <c r="J55" s="85">
        <f t="shared" si="1"/>
        <v>-13.706666666666663</v>
      </c>
      <c r="K55" s="85">
        <f t="shared" si="5"/>
        <v>0.793333333333333</v>
      </c>
      <c r="L55" s="2">
        <f t="shared" si="3"/>
        <v>0.57700937588177814</v>
      </c>
      <c r="M55" s="29"/>
      <c r="N55" s="2"/>
      <c r="O55" s="28" t="b">
        <v>1</v>
      </c>
      <c r="P55" s="2" t="s">
        <v>650</v>
      </c>
      <c r="Q55" s="2" t="s">
        <v>651</v>
      </c>
      <c r="R55" s="2">
        <v>22.05</v>
      </c>
      <c r="S55" s="85">
        <v>1.54E-2</v>
      </c>
      <c r="T55" s="2">
        <v>0</v>
      </c>
      <c r="U55" s="2"/>
      <c r="V55" s="2"/>
      <c r="W55" s="2"/>
      <c r="X55" s="2"/>
      <c r="Y55" s="2"/>
      <c r="Z55" s="29"/>
    </row>
    <row r="56" spans="1:26" x14ac:dyDescent="0.35">
      <c r="A56" s="28" t="b">
        <v>1</v>
      </c>
      <c r="B56" s="2" t="s">
        <v>373</v>
      </c>
      <c r="C56" s="2" t="s">
        <v>374</v>
      </c>
      <c r="D56" s="2">
        <v>34.159999999999997</v>
      </c>
      <c r="E56" s="85"/>
      <c r="F56" s="2">
        <v>0</v>
      </c>
      <c r="G56" s="35"/>
      <c r="H56" s="35"/>
      <c r="I56" s="2">
        <f t="shared" si="4"/>
        <v>-12.159999999999997</v>
      </c>
      <c r="J56" s="85">
        <f t="shared" si="1"/>
        <v>-13.706666666666663</v>
      </c>
      <c r="K56" s="85">
        <f t="shared" si="5"/>
        <v>-1.5466666666666669</v>
      </c>
      <c r="L56" s="2">
        <f t="shared" si="3"/>
        <v>2.9214136892201457</v>
      </c>
      <c r="M56" s="29">
        <f t="shared" ref="M56" si="16">AVERAGE(L54:L56)</f>
        <v>2.7925658747142408</v>
      </c>
      <c r="N56" s="2"/>
      <c r="O56" s="28" t="b">
        <v>1</v>
      </c>
      <c r="P56" s="2" t="s">
        <v>652</v>
      </c>
      <c r="Q56" s="2" t="s">
        <v>653</v>
      </c>
      <c r="R56" s="2">
        <v>22</v>
      </c>
      <c r="S56" s="85">
        <v>1.6E-2</v>
      </c>
      <c r="T56" s="2">
        <v>0</v>
      </c>
      <c r="U56" s="2"/>
      <c r="V56" s="2"/>
      <c r="W56" s="2"/>
      <c r="X56" s="2"/>
      <c r="Y56" s="2"/>
      <c r="Z56" s="29"/>
    </row>
    <row r="57" spans="1:26" x14ac:dyDescent="0.35">
      <c r="A57" s="28" t="b">
        <v>1</v>
      </c>
      <c r="B57" s="2" t="s">
        <v>387</v>
      </c>
      <c r="C57" s="2" t="s">
        <v>388</v>
      </c>
      <c r="D57" s="2">
        <v>33.81</v>
      </c>
      <c r="E57" s="85"/>
      <c r="F57" s="2">
        <v>0</v>
      </c>
      <c r="G57" s="35"/>
      <c r="H57" s="35"/>
      <c r="I57" s="2">
        <f t="shared" si="4"/>
        <v>-12.580000000000002</v>
      </c>
      <c r="J57" s="85">
        <f t="shared" si="1"/>
        <v>-13.706666666666663</v>
      </c>
      <c r="K57" s="85">
        <f t="shared" si="5"/>
        <v>-1.1266666666666616</v>
      </c>
      <c r="L57" s="2">
        <f t="shared" si="3"/>
        <v>2.1835365291412709</v>
      </c>
      <c r="M57" s="29"/>
      <c r="N57" s="2"/>
      <c r="O57" s="28" t="b">
        <v>1</v>
      </c>
      <c r="P57" s="2" t="s">
        <v>654</v>
      </c>
      <c r="Q57" s="2" t="s">
        <v>655</v>
      </c>
      <c r="R57" s="2">
        <v>21.23</v>
      </c>
      <c r="S57" s="85">
        <v>2.76E-2</v>
      </c>
      <c r="T57" s="2">
        <v>0</v>
      </c>
      <c r="U57" s="2"/>
      <c r="V57" s="2"/>
      <c r="W57" s="2"/>
      <c r="X57" s="2"/>
      <c r="Y57" s="2"/>
      <c r="Z57" s="29"/>
    </row>
    <row r="58" spans="1:26" x14ac:dyDescent="0.35">
      <c r="A58" s="28" t="b">
        <v>1</v>
      </c>
      <c r="B58" s="2" t="s">
        <v>389</v>
      </c>
      <c r="C58" s="2" t="s">
        <v>390</v>
      </c>
      <c r="D58" s="2">
        <v>34.17</v>
      </c>
      <c r="E58" s="85"/>
      <c r="F58" s="2">
        <v>0</v>
      </c>
      <c r="G58" s="35"/>
      <c r="H58" s="35"/>
      <c r="I58" s="2">
        <f t="shared" si="4"/>
        <v>-12.900000000000002</v>
      </c>
      <c r="J58" s="85">
        <f t="shared" si="1"/>
        <v>-13.706666666666663</v>
      </c>
      <c r="K58" s="85">
        <f t="shared" si="5"/>
        <v>-0.80666666666666131</v>
      </c>
      <c r="L58" s="2">
        <f t="shared" si="3"/>
        <v>1.7491653401116662</v>
      </c>
      <c r="M58" s="29"/>
      <c r="N58" s="2"/>
      <c r="O58" s="28" t="b">
        <v>1</v>
      </c>
      <c r="P58" s="2" t="s">
        <v>656</v>
      </c>
      <c r="Q58" s="2" t="s">
        <v>657</v>
      </c>
      <c r="R58" s="2">
        <v>21.27</v>
      </c>
      <c r="S58" s="85">
        <v>2.69E-2</v>
      </c>
      <c r="T58" s="2">
        <v>0</v>
      </c>
      <c r="U58" s="2"/>
      <c r="V58" s="2"/>
      <c r="W58" s="2"/>
      <c r="X58" s="2"/>
      <c r="Y58" s="2"/>
      <c r="Z58" s="29"/>
    </row>
    <row r="59" spans="1:26" x14ac:dyDescent="0.35">
      <c r="A59" s="28" t="b">
        <v>1</v>
      </c>
      <c r="B59" s="2" t="s">
        <v>391</v>
      </c>
      <c r="C59" s="2" t="s">
        <v>392</v>
      </c>
      <c r="D59" s="2">
        <v>34.590000000000003</v>
      </c>
      <c r="E59" s="85"/>
      <c r="F59" s="2">
        <v>0</v>
      </c>
      <c r="G59" s="35"/>
      <c r="H59" s="35"/>
      <c r="I59" s="2">
        <f t="shared" si="4"/>
        <v>-13.340000000000003</v>
      </c>
      <c r="J59" s="85">
        <f t="shared" si="1"/>
        <v>-13.706666666666663</v>
      </c>
      <c r="K59" s="85">
        <f t="shared" si="5"/>
        <v>-0.36666666666666003</v>
      </c>
      <c r="L59" s="2">
        <f t="shared" si="3"/>
        <v>1.2893703084395733</v>
      </c>
      <c r="M59" s="29">
        <f t="shared" ref="M59" si="17">AVERAGE(L57:L59)</f>
        <v>1.7406907258975035</v>
      </c>
      <c r="N59" s="2"/>
      <c r="O59" s="28" t="b">
        <v>1</v>
      </c>
      <c r="P59" s="2" t="s">
        <v>658</v>
      </c>
      <c r="Q59" s="2" t="s">
        <v>659</v>
      </c>
      <c r="R59" s="2">
        <v>21.25</v>
      </c>
      <c r="S59" s="85">
        <v>2.7099999999999999E-2</v>
      </c>
      <c r="T59" s="2">
        <v>0</v>
      </c>
      <c r="U59" s="2"/>
      <c r="V59" s="2"/>
      <c r="W59" s="2"/>
      <c r="X59" s="2"/>
      <c r="Y59" s="2"/>
      <c r="Z59" s="29"/>
    </row>
    <row r="60" spans="1:26" x14ac:dyDescent="0.35">
      <c r="A60" s="28" t="b">
        <v>1</v>
      </c>
      <c r="B60" s="2" t="s">
        <v>408</v>
      </c>
      <c r="C60" s="2" t="s">
        <v>409</v>
      </c>
      <c r="D60" s="2">
        <v>38.090000000000003</v>
      </c>
      <c r="E60" s="85"/>
      <c r="F60" s="2">
        <v>0</v>
      </c>
      <c r="G60" s="35"/>
      <c r="H60" s="35"/>
      <c r="I60" s="2">
        <f t="shared" si="4"/>
        <v>-14.270000000000003</v>
      </c>
      <c r="J60" s="85">
        <f t="shared" si="1"/>
        <v>-13.706666666666663</v>
      </c>
      <c r="K60" s="85">
        <f t="shared" si="5"/>
        <v>0.56333333333333968</v>
      </c>
      <c r="L60" s="2">
        <f t="shared" si="3"/>
        <v>0.67673676206862032</v>
      </c>
      <c r="M60" s="29"/>
      <c r="N60" s="2"/>
      <c r="O60" s="28" t="b">
        <v>1</v>
      </c>
      <c r="P60" s="2" t="s">
        <v>660</v>
      </c>
      <c r="Q60" s="2" t="s">
        <v>661</v>
      </c>
      <c r="R60" s="2">
        <v>23.82</v>
      </c>
      <c r="S60" s="85">
        <v>4.4400000000000004E-3</v>
      </c>
      <c r="T60" s="2">
        <v>0</v>
      </c>
      <c r="U60" s="2"/>
      <c r="V60" s="2"/>
      <c r="W60" s="2"/>
      <c r="X60" s="2"/>
      <c r="Y60" s="2"/>
      <c r="Z60" s="29"/>
    </row>
    <row r="61" spans="1:26" x14ac:dyDescent="0.35">
      <c r="A61" s="28" t="b">
        <v>1</v>
      </c>
      <c r="B61" s="2" t="s">
        <v>410</v>
      </c>
      <c r="C61" s="2" t="s">
        <v>411</v>
      </c>
      <c r="D61" s="2">
        <v>38.08</v>
      </c>
      <c r="E61" s="85"/>
      <c r="F61" s="2">
        <v>0</v>
      </c>
      <c r="G61" s="35"/>
      <c r="H61" s="35"/>
      <c r="I61" s="2">
        <f t="shared" si="4"/>
        <v>-14.229999999999997</v>
      </c>
      <c r="J61" s="85">
        <f t="shared" si="1"/>
        <v>-13.706666666666663</v>
      </c>
      <c r="K61" s="85">
        <f t="shared" si="5"/>
        <v>0.52333333333333343</v>
      </c>
      <c r="L61" s="2">
        <f t="shared" si="3"/>
        <v>0.69576242208920824</v>
      </c>
      <c r="M61" s="29"/>
      <c r="N61" s="2"/>
      <c r="O61" s="28" t="b">
        <v>1</v>
      </c>
      <c r="P61" s="2" t="s">
        <v>662</v>
      </c>
      <c r="Q61" s="2" t="s">
        <v>663</v>
      </c>
      <c r="R61" s="2">
        <v>23.85</v>
      </c>
      <c r="S61" s="85">
        <v>4.3400000000000001E-3</v>
      </c>
      <c r="T61" s="2">
        <v>0</v>
      </c>
      <c r="U61" s="2"/>
      <c r="V61" s="2"/>
      <c r="W61" s="2"/>
      <c r="X61" s="2"/>
      <c r="Y61" s="2"/>
      <c r="Z61" s="29"/>
    </row>
    <row r="62" spans="1:26" x14ac:dyDescent="0.35">
      <c r="A62" s="28" t="b">
        <v>1</v>
      </c>
      <c r="B62" s="2" t="s">
        <v>412</v>
      </c>
      <c r="C62" s="2" t="s">
        <v>413</v>
      </c>
      <c r="D62" s="2">
        <v>36.28</v>
      </c>
      <c r="E62" s="85"/>
      <c r="F62" s="2">
        <v>0</v>
      </c>
      <c r="G62" s="35"/>
      <c r="H62" s="35"/>
      <c r="I62" s="2">
        <f t="shared" si="4"/>
        <v>-12.46</v>
      </c>
      <c r="J62" s="85">
        <f t="shared" si="1"/>
        <v>-13.706666666666663</v>
      </c>
      <c r="K62" s="85">
        <f t="shared" si="5"/>
        <v>-1.2466666666666626</v>
      </c>
      <c r="L62" s="2">
        <f t="shared" si="3"/>
        <v>2.3729252698169669</v>
      </c>
      <c r="M62" s="29">
        <f t="shared" ref="M62" si="18">AVERAGE(L60:L62)</f>
        <v>1.2484748179915985</v>
      </c>
      <c r="N62" s="2"/>
      <c r="O62" s="28" t="b">
        <v>1</v>
      </c>
      <c r="P62" s="2" t="s">
        <v>664</v>
      </c>
      <c r="Q62" s="2" t="s">
        <v>665</v>
      </c>
      <c r="R62" s="2">
        <v>23.82</v>
      </c>
      <c r="S62" s="85">
        <v>4.45E-3</v>
      </c>
      <c r="T62" s="2">
        <v>0</v>
      </c>
      <c r="U62" s="2"/>
      <c r="V62" s="2"/>
      <c r="W62" s="2"/>
      <c r="X62" s="2"/>
      <c r="Y62" s="2"/>
      <c r="Z62" s="29"/>
    </row>
    <row r="63" spans="1:26" x14ac:dyDescent="0.35">
      <c r="A63" s="28" t="b">
        <v>1</v>
      </c>
      <c r="B63" s="2" t="s">
        <v>429</v>
      </c>
      <c r="C63" s="2" t="s">
        <v>430</v>
      </c>
      <c r="D63" s="2">
        <v>33.950000000000003</v>
      </c>
      <c r="E63" s="85"/>
      <c r="F63" s="2">
        <v>0</v>
      </c>
      <c r="G63" s="35"/>
      <c r="H63" s="35"/>
      <c r="I63" s="2">
        <f t="shared" si="4"/>
        <v>-12.050000000000004</v>
      </c>
      <c r="J63" s="85">
        <f t="shared" si="1"/>
        <v>-13.706666666666663</v>
      </c>
      <c r="K63" s="85">
        <f t="shared" si="5"/>
        <v>-1.6566666666666592</v>
      </c>
      <c r="L63" s="2">
        <f t="shared" si="3"/>
        <v>3.1528721439169338</v>
      </c>
      <c r="M63" s="29"/>
      <c r="N63" s="2"/>
      <c r="O63" s="28" t="b">
        <v>1</v>
      </c>
      <c r="P63" s="2" t="s">
        <v>666</v>
      </c>
      <c r="Q63" s="2" t="s">
        <v>667</v>
      </c>
      <c r="R63" s="2">
        <v>21.9</v>
      </c>
      <c r="S63" s="85">
        <v>1.72E-2</v>
      </c>
      <c r="T63" s="2">
        <v>0</v>
      </c>
      <c r="U63" s="2"/>
      <c r="V63" s="2"/>
      <c r="W63" s="2"/>
      <c r="X63" s="2"/>
      <c r="Y63" s="2"/>
      <c r="Z63" s="29"/>
    </row>
    <row r="64" spans="1:26" x14ac:dyDescent="0.35">
      <c r="A64" s="28" t="b">
        <v>1</v>
      </c>
      <c r="B64" s="2" t="s">
        <v>431</v>
      </c>
      <c r="C64" s="2" t="s">
        <v>432</v>
      </c>
      <c r="D64" s="2">
        <v>35.049999999999997</v>
      </c>
      <c r="E64" s="85"/>
      <c r="F64" s="2">
        <v>0</v>
      </c>
      <c r="G64" s="35"/>
      <c r="H64" s="35"/>
      <c r="I64" s="2">
        <f t="shared" si="4"/>
        <v>-13.119999999999997</v>
      </c>
      <c r="J64" s="85">
        <f t="shared" si="1"/>
        <v>-13.706666666666663</v>
      </c>
      <c r="K64" s="85">
        <f t="shared" si="5"/>
        <v>-0.586666666666666</v>
      </c>
      <c r="L64" s="2">
        <f t="shared" si="3"/>
        <v>1.5017729036347696</v>
      </c>
      <c r="M64" s="29"/>
      <c r="N64" s="2"/>
      <c r="O64" s="28" t="b">
        <v>1</v>
      </c>
      <c r="P64" s="2" t="s">
        <v>668</v>
      </c>
      <c r="Q64" s="2" t="s">
        <v>669</v>
      </c>
      <c r="R64" s="2">
        <v>21.93</v>
      </c>
      <c r="S64" s="85">
        <v>1.6799999999999999E-2</v>
      </c>
      <c r="T64" s="2">
        <v>0</v>
      </c>
      <c r="U64" s="2"/>
      <c r="V64" s="2"/>
      <c r="W64" s="2"/>
      <c r="X64" s="2"/>
      <c r="Y64" s="2"/>
      <c r="Z64" s="29"/>
    </row>
    <row r="65" spans="1:26" x14ac:dyDescent="0.35">
      <c r="A65" s="28" t="b">
        <v>1</v>
      </c>
      <c r="B65" s="2" t="s">
        <v>433</v>
      </c>
      <c r="C65" s="2" t="s">
        <v>434</v>
      </c>
      <c r="D65" s="2">
        <v>33.75</v>
      </c>
      <c r="E65" s="85"/>
      <c r="F65" s="2">
        <v>0</v>
      </c>
      <c r="G65" s="35"/>
      <c r="H65" s="35"/>
      <c r="I65" s="2">
        <f t="shared" si="4"/>
        <v>-11.850000000000001</v>
      </c>
      <c r="J65" s="85">
        <f t="shared" si="1"/>
        <v>-13.706666666666663</v>
      </c>
      <c r="K65" s="85">
        <f t="shared" si="5"/>
        <v>-1.856666666666662</v>
      </c>
      <c r="L65" s="2">
        <f t="shared" si="3"/>
        <v>3.6216990452333637</v>
      </c>
      <c r="M65" s="29">
        <f t="shared" ref="M65" si="19">AVERAGE(L63:L65)</f>
        <v>2.7587813642616887</v>
      </c>
      <c r="N65" s="2"/>
      <c r="O65" s="28" t="b">
        <v>1</v>
      </c>
      <c r="P65" s="2" t="s">
        <v>670</v>
      </c>
      <c r="Q65" s="2" t="s">
        <v>671</v>
      </c>
      <c r="R65" s="2">
        <v>21.9</v>
      </c>
      <c r="S65" s="85">
        <v>1.7100000000000001E-2</v>
      </c>
      <c r="T65" s="2">
        <v>0</v>
      </c>
      <c r="U65" s="2"/>
      <c r="V65" s="2"/>
      <c r="W65" s="2"/>
      <c r="X65" s="2"/>
      <c r="Y65" s="2"/>
      <c r="Z65" s="29"/>
    </row>
    <row r="66" spans="1:26" x14ac:dyDescent="0.35">
      <c r="A66" s="28" t="b">
        <v>1</v>
      </c>
      <c r="B66" s="2" t="s">
        <v>450</v>
      </c>
      <c r="C66" s="2" t="s">
        <v>451</v>
      </c>
      <c r="D66" s="2">
        <v>35.03</v>
      </c>
      <c r="E66" s="85"/>
      <c r="F66" s="2">
        <v>0</v>
      </c>
      <c r="G66" s="35"/>
      <c r="H66" s="35"/>
      <c r="I66" s="2">
        <f t="shared" si="4"/>
        <v>-13.86</v>
      </c>
      <c r="J66" s="85">
        <f t="shared" si="1"/>
        <v>-13.706666666666663</v>
      </c>
      <c r="K66" s="85">
        <f t="shared" si="5"/>
        <v>0.15333333333333599</v>
      </c>
      <c r="L66" s="2">
        <f t="shared" si="3"/>
        <v>0.89917053563818417</v>
      </c>
      <c r="M66" s="29"/>
      <c r="N66" s="2"/>
      <c r="O66" s="28" t="b">
        <v>1</v>
      </c>
      <c r="P66" s="2" t="s">
        <v>672</v>
      </c>
      <c r="Q66" s="2" t="s">
        <v>673</v>
      </c>
      <c r="R66" s="2">
        <v>21.17</v>
      </c>
      <c r="S66" s="85">
        <v>2.8799999999999999E-2</v>
      </c>
      <c r="T66" s="2">
        <v>0</v>
      </c>
      <c r="U66" s="2"/>
      <c r="V66" s="2"/>
      <c r="W66" s="2"/>
      <c r="X66" s="2"/>
      <c r="Y66" s="2"/>
      <c r="Z66" s="29"/>
    </row>
    <row r="67" spans="1:26" x14ac:dyDescent="0.35">
      <c r="A67" s="28" t="b">
        <v>1</v>
      </c>
      <c r="B67" s="2" t="s">
        <v>452</v>
      </c>
      <c r="C67" s="2" t="s">
        <v>453</v>
      </c>
      <c r="D67" s="2">
        <v>36.56</v>
      </c>
      <c r="E67" s="85"/>
      <c r="F67" s="2">
        <v>0</v>
      </c>
      <c r="G67" s="35"/>
      <c r="H67" s="35"/>
      <c r="I67" s="2">
        <f t="shared" si="4"/>
        <v>-15.440000000000001</v>
      </c>
      <c r="J67" s="85">
        <f t="shared" si="1"/>
        <v>-13.706666666666663</v>
      </c>
      <c r="K67" s="85">
        <f t="shared" si="5"/>
        <v>1.7333333333333378</v>
      </c>
      <c r="L67" s="2">
        <f t="shared" si="3"/>
        <v>0.30075625902052822</v>
      </c>
      <c r="M67" s="29"/>
      <c r="N67" s="2"/>
      <c r="O67" s="28" t="b">
        <v>1</v>
      </c>
      <c r="P67" s="2" t="s">
        <v>674</v>
      </c>
      <c r="Q67" s="2" t="s">
        <v>675</v>
      </c>
      <c r="R67" s="2">
        <v>21.12</v>
      </c>
      <c r="S67" s="85">
        <v>2.98E-2</v>
      </c>
      <c r="T67" s="2">
        <v>0</v>
      </c>
      <c r="U67" s="2"/>
      <c r="V67" s="2"/>
      <c r="W67" s="2"/>
      <c r="X67" s="2"/>
      <c r="Y67" s="2"/>
      <c r="Z67" s="29"/>
    </row>
    <row r="68" spans="1:26" x14ac:dyDescent="0.35">
      <c r="A68" s="28" t="b">
        <v>1</v>
      </c>
      <c r="B68" s="2" t="s">
        <v>454</v>
      </c>
      <c r="C68" s="2" t="s">
        <v>455</v>
      </c>
      <c r="D68" s="2">
        <v>33.83</v>
      </c>
      <c r="E68" s="85"/>
      <c r="F68" s="2">
        <v>0</v>
      </c>
      <c r="G68" s="35"/>
      <c r="H68" s="35"/>
      <c r="I68" s="2">
        <f t="shared" si="4"/>
        <v>-12.719999999999999</v>
      </c>
      <c r="J68" s="85">
        <f t="shared" si="1"/>
        <v>-13.706666666666663</v>
      </c>
      <c r="K68" s="85">
        <f t="shared" si="5"/>
        <v>-0.98666666666666458</v>
      </c>
      <c r="L68" s="2">
        <f t="shared" si="3"/>
        <v>1.9816012265304559</v>
      </c>
      <c r="M68" s="29">
        <f t="shared" ref="M68" si="20">AVERAGE(L66:L68)</f>
        <v>1.0605093403963894</v>
      </c>
      <c r="N68" s="2"/>
      <c r="O68" s="28" t="b">
        <v>1</v>
      </c>
      <c r="P68" s="2" t="s">
        <v>676</v>
      </c>
      <c r="Q68" s="2" t="s">
        <v>677</v>
      </c>
      <c r="R68" s="2">
        <v>21.11</v>
      </c>
      <c r="S68" s="85">
        <v>0.03</v>
      </c>
      <c r="T68" s="2">
        <v>0</v>
      </c>
      <c r="U68" s="2"/>
      <c r="V68" s="2"/>
      <c r="W68" s="2"/>
      <c r="X68" s="2"/>
      <c r="Y68" s="2"/>
      <c r="Z68" s="29"/>
    </row>
    <row r="69" spans="1:26" x14ac:dyDescent="0.35">
      <c r="A69" s="28" t="b">
        <v>1</v>
      </c>
      <c r="B69" s="2" t="s">
        <v>465</v>
      </c>
      <c r="C69" s="2" t="s">
        <v>466</v>
      </c>
      <c r="D69" s="2">
        <v>34.17</v>
      </c>
      <c r="E69" s="85"/>
      <c r="F69" s="2">
        <v>0</v>
      </c>
      <c r="G69" s="35"/>
      <c r="H69" s="35"/>
      <c r="I69" s="2">
        <f t="shared" si="4"/>
        <v>-13.39</v>
      </c>
      <c r="J69" s="85">
        <f t="shared" si="1"/>
        <v>-13.706666666666663</v>
      </c>
      <c r="K69" s="85">
        <f t="shared" si="5"/>
        <v>-0.31666666666666288</v>
      </c>
      <c r="L69" s="2">
        <f t="shared" si="3"/>
        <v>1.2454496223588196</v>
      </c>
      <c r="M69" s="29"/>
      <c r="N69" s="2"/>
      <c r="O69" s="28" t="b">
        <v>1</v>
      </c>
      <c r="P69" s="2" t="s">
        <v>678</v>
      </c>
      <c r="Q69" s="2" t="s">
        <v>679</v>
      </c>
      <c r="R69" s="2">
        <v>20.78</v>
      </c>
      <c r="S69" s="85">
        <v>3.7900000000000003E-2</v>
      </c>
      <c r="T69" s="2">
        <v>0</v>
      </c>
      <c r="U69" s="2"/>
      <c r="V69" s="2"/>
      <c r="W69" s="2"/>
      <c r="X69" s="2"/>
      <c r="Y69" s="2"/>
      <c r="Z69" s="29"/>
    </row>
    <row r="70" spans="1:26" x14ac:dyDescent="0.35">
      <c r="A70" s="28" t="b">
        <v>1</v>
      </c>
      <c r="B70" s="2" t="s">
        <v>467</v>
      </c>
      <c r="C70" s="2" t="s">
        <v>468</v>
      </c>
      <c r="D70" s="2">
        <v>34.049999999999997</v>
      </c>
      <c r="E70" s="85"/>
      <c r="F70" s="2">
        <v>0</v>
      </c>
      <c r="G70" s="35"/>
      <c r="H70" s="35"/>
      <c r="I70" s="2">
        <f t="shared" si="4"/>
        <v>-13.279999999999998</v>
      </c>
      <c r="J70" s="85">
        <f t="shared" si="1"/>
        <v>-13.706666666666663</v>
      </c>
      <c r="K70" s="85">
        <f t="shared" si="5"/>
        <v>-0.42666666666666586</v>
      </c>
      <c r="L70" s="2">
        <f t="shared" si="3"/>
        <v>1.3441243995934165</v>
      </c>
      <c r="M70" s="29"/>
      <c r="N70" s="2"/>
      <c r="O70" s="28" t="b">
        <v>1</v>
      </c>
      <c r="P70" s="2" t="s">
        <v>680</v>
      </c>
      <c r="Q70" s="2" t="s">
        <v>681</v>
      </c>
      <c r="R70" s="2">
        <v>20.77</v>
      </c>
      <c r="S70" s="85">
        <v>3.8300000000000001E-2</v>
      </c>
      <c r="T70" s="2">
        <v>0</v>
      </c>
      <c r="U70" s="2"/>
      <c r="V70" s="2"/>
      <c r="W70" s="2"/>
      <c r="X70" s="2"/>
      <c r="Y70" s="2"/>
      <c r="Z70" s="29"/>
    </row>
    <row r="71" spans="1:26" x14ac:dyDescent="0.35">
      <c r="A71" s="28" t="b">
        <v>1</v>
      </c>
      <c r="B71" s="2" t="s">
        <v>469</v>
      </c>
      <c r="C71" s="2" t="s">
        <v>470</v>
      </c>
      <c r="D71" s="2">
        <v>34.29</v>
      </c>
      <c r="E71" s="85"/>
      <c r="F71" s="2">
        <v>0</v>
      </c>
      <c r="G71" s="35"/>
      <c r="H71" s="35"/>
      <c r="I71" s="2">
        <f t="shared" si="4"/>
        <v>-13.529999999999998</v>
      </c>
      <c r="J71" s="85">
        <f t="shared" si="1"/>
        <v>-13.706666666666663</v>
      </c>
      <c r="K71" s="85">
        <f t="shared" si="5"/>
        <v>-0.17666666666666586</v>
      </c>
      <c r="L71" s="2">
        <f t="shared" si="3"/>
        <v>1.1302693892731552</v>
      </c>
      <c r="M71" s="29">
        <f t="shared" ref="M71" si="21">AVERAGE(L69:L71)</f>
        <v>1.2399478037417972</v>
      </c>
      <c r="N71" s="2"/>
      <c r="O71" s="28" t="b">
        <v>1</v>
      </c>
      <c r="P71" s="2" t="s">
        <v>682</v>
      </c>
      <c r="Q71" s="2" t="s">
        <v>683</v>
      </c>
      <c r="R71" s="2">
        <v>20.76</v>
      </c>
      <c r="S71" s="85">
        <v>3.85E-2</v>
      </c>
      <c r="T71" s="2">
        <v>0</v>
      </c>
      <c r="U71" s="2"/>
      <c r="V71" s="2"/>
      <c r="W71" s="2"/>
      <c r="X71" s="2"/>
      <c r="Y71" s="2"/>
      <c r="Z71" s="29"/>
    </row>
    <row r="72" spans="1:26" x14ac:dyDescent="0.35">
      <c r="A72" s="28" t="b">
        <v>1</v>
      </c>
      <c r="B72" s="2" t="s">
        <v>480</v>
      </c>
      <c r="C72" s="2" t="s">
        <v>481</v>
      </c>
      <c r="D72" s="2">
        <v>34.549999999999997</v>
      </c>
      <c r="E72" s="85"/>
      <c r="F72" s="2">
        <v>0</v>
      </c>
      <c r="G72" s="35"/>
      <c r="H72" s="35"/>
      <c r="I72" s="2">
        <f t="shared" si="4"/>
        <v>-12.689999999999998</v>
      </c>
      <c r="J72" s="85">
        <f t="shared" si="1"/>
        <v>-13.706666666666663</v>
      </c>
      <c r="K72" s="85">
        <f t="shared" si="5"/>
        <v>-1.0166666666666657</v>
      </c>
      <c r="L72" s="2">
        <f t="shared" si="3"/>
        <v>2.0232388806038437</v>
      </c>
      <c r="M72" s="29"/>
      <c r="N72" s="2"/>
      <c r="O72" s="28" t="b">
        <v>1</v>
      </c>
      <c r="P72" s="2" t="s">
        <v>684</v>
      </c>
      <c r="Q72" s="2" t="s">
        <v>685</v>
      </c>
      <c r="R72" s="2">
        <v>21.86</v>
      </c>
      <c r="S72" s="85">
        <v>1.7600000000000001E-2</v>
      </c>
      <c r="T72" s="2">
        <v>0</v>
      </c>
      <c r="U72" s="2"/>
      <c r="V72" s="2"/>
      <c r="W72" s="2"/>
      <c r="X72" s="2"/>
      <c r="Y72" s="2"/>
      <c r="Z72" s="29"/>
    </row>
    <row r="73" spans="1:26" x14ac:dyDescent="0.35">
      <c r="A73" s="28" t="b">
        <v>1</v>
      </c>
      <c r="B73" s="2" t="s">
        <v>482</v>
      </c>
      <c r="C73" s="2" t="s">
        <v>483</v>
      </c>
      <c r="D73" s="2">
        <v>33.880000000000003</v>
      </c>
      <c r="E73" s="85"/>
      <c r="F73" s="2">
        <v>0</v>
      </c>
      <c r="G73" s="35"/>
      <c r="H73" s="35"/>
      <c r="I73" s="2">
        <f t="shared" si="4"/>
        <v>-11.990000000000002</v>
      </c>
      <c r="J73" s="85">
        <f t="shared" si="1"/>
        <v>-13.706666666666663</v>
      </c>
      <c r="K73" s="85">
        <f t="shared" si="5"/>
        <v>-1.7166666666666615</v>
      </c>
      <c r="L73" s="2">
        <f t="shared" si="3"/>
        <v>3.2867612583431494</v>
      </c>
      <c r="M73" s="29"/>
      <c r="N73" s="2"/>
      <c r="O73" s="28" t="b">
        <v>1</v>
      </c>
      <c r="P73" s="2" t="s">
        <v>686</v>
      </c>
      <c r="Q73" s="2" t="s">
        <v>687</v>
      </c>
      <c r="R73" s="2">
        <v>21.89</v>
      </c>
      <c r="S73" s="85">
        <v>1.7299999999999999E-2</v>
      </c>
      <c r="T73" s="2">
        <v>0</v>
      </c>
      <c r="U73" s="2"/>
      <c r="V73" s="2"/>
      <c r="W73" s="2"/>
      <c r="X73" s="2"/>
      <c r="Y73" s="2"/>
      <c r="Z73" s="29"/>
    </row>
    <row r="74" spans="1:26" x14ac:dyDescent="0.35">
      <c r="A74" s="28" t="b">
        <v>1</v>
      </c>
      <c r="B74" s="2" t="s">
        <v>484</v>
      </c>
      <c r="C74" s="2" t="s">
        <v>485</v>
      </c>
      <c r="D74" s="2">
        <v>33.94</v>
      </c>
      <c r="E74" s="85"/>
      <c r="F74" s="2">
        <v>0</v>
      </c>
      <c r="G74" s="35"/>
      <c r="H74" s="35"/>
      <c r="I74" s="2">
        <f t="shared" si="4"/>
        <v>-12.079999999999998</v>
      </c>
      <c r="J74" s="85">
        <f t="shared" si="1"/>
        <v>-13.706666666666663</v>
      </c>
      <c r="K74" s="85">
        <f t="shared" si="5"/>
        <v>-1.6266666666666652</v>
      </c>
      <c r="L74" s="2">
        <f t="shared" si="3"/>
        <v>3.0879869734486682</v>
      </c>
      <c r="M74" s="29">
        <f t="shared" ref="M74" si="22">AVERAGE(L72:L74)</f>
        <v>2.7993290374652204</v>
      </c>
      <c r="N74" s="2"/>
      <c r="O74" s="28" t="b">
        <v>1</v>
      </c>
      <c r="P74" s="2" t="s">
        <v>688</v>
      </c>
      <c r="Q74" s="2" t="s">
        <v>689</v>
      </c>
      <c r="R74" s="2">
        <v>21.86</v>
      </c>
      <c r="S74" s="85">
        <v>1.7600000000000001E-2</v>
      </c>
      <c r="T74" s="2">
        <v>0</v>
      </c>
      <c r="U74" s="2"/>
      <c r="V74" s="2"/>
      <c r="W74" s="2"/>
      <c r="X74" s="2"/>
      <c r="Y74" s="2"/>
      <c r="Z74" s="29"/>
    </row>
    <row r="75" spans="1:26" x14ac:dyDescent="0.35">
      <c r="A75" s="28" t="b">
        <v>1</v>
      </c>
      <c r="B75" s="2" t="s">
        <v>495</v>
      </c>
      <c r="C75" s="2" t="s">
        <v>496</v>
      </c>
      <c r="D75" s="2">
        <v>33.799999999999997</v>
      </c>
      <c r="E75" s="85"/>
      <c r="F75" s="2">
        <v>0</v>
      </c>
      <c r="G75" s="35"/>
      <c r="H75" s="35"/>
      <c r="I75" s="2">
        <f t="shared" si="4"/>
        <v>-13.679999999999996</v>
      </c>
      <c r="J75" s="85">
        <f t="shared" si="1"/>
        <v>-13.706666666666663</v>
      </c>
      <c r="K75" s="85">
        <f t="shared" si="5"/>
        <v>-2.6666666666667282E-2</v>
      </c>
      <c r="L75" s="2">
        <f t="shared" si="3"/>
        <v>1.0186558099572929</v>
      </c>
      <c r="M75" s="29"/>
      <c r="N75" s="2"/>
      <c r="O75" s="28" t="b">
        <v>1</v>
      </c>
      <c r="P75" s="2" t="s">
        <v>690</v>
      </c>
      <c r="Q75" s="2" t="s">
        <v>691</v>
      </c>
      <c r="R75" s="2">
        <v>20.12</v>
      </c>
      <c r="S75" s="85">
        <v>6.0900000000000003E-2</v>
      </c>
      <c r="T75" s="2">
        <v>0</v>
      </c>
      <c r="U75" s="2"/>
      <c r="V75" s="2"/>
      <c r="W75" s="2"/>
      <c r="X75" s="2"/>
      <c r="Y75" s="2"/>
      <c r="Z75" s="29"/>
    </row>
    <row r="76" spans="1:26" x14ac:dyDescent="0.35">
      <c r="A76" s="28" t="b">
        <v>1</v>
      </c>
      <c r="B76" s="2" t="s">
        <v>497</v>
      </c>
      <c r="C76" s="2" t="s">
        <v>498</v>
      </c>
      <c r="D76" s="2">
        <v>34.700000000000003</v>
      </c>
      <c r="E76" s="85"/>
      <c r="F76" s="2">
        <v>0</v>
      </c>
      <c r="G76" s="35"/>
      <c r="H76" s="35"/>
      <c r="I76" s="2">
        <f t="shared" si="4"/>
        <v>-14.490000000000002</v>
      </c>
      <c r="J76" s="85">
        <f t="shared" si="1"/>
        <v>-13.706666666666663</v>
      </c>
      <c r="K76" s="85">
        <f t="shared" si="5"/>
        <v>0.78333333333333854</v>
      </c>
      <c r="L76" s="2">
        <f t="shared" si="3"/>
        <v>0.58102279347891772</v>
      </c>
      <c r="M76" s="29"/>
      <c r="N76" s="2"/>
      <c r="O76" s="28" t="b">
        <v>1</v>
      </c>
      <c r="P76" s="2" t="s">
        <v>692</v>
      </c>
      <c r="Q76" s="2" t="s">
        <v>693</v>
      </c>
      <c r="R76" s="2">
        <v>20.21</v>
      </c>
      <c r="S76" s="85">
        <v>5.7000000000000002E-2</v>
      </c>
      <c r="T76" s="2">
        <v>0</v>
      </c>
      <c r="U76" s="2"/>
      <c r="V76" s="2"/>
      <c r="W76" s="2"/>
      <c r="X76" s="2"/>
      <c r="Y76" s="2"/>
      <c r="Z76" s="29"/>
    </row>
    <row r="77" spans="1:26" x14ac:dyDescent="0.35">
      <c r="A77" s="28" t="b">
        <v>1</v>
      </c>
      <c r="B77" s="2" t="s">
        <v>499</v>
      </c>
      <c r="C77" s="2" t="s">
        <v>500</v>
      </c>
      <c r="D77" s="2">
        <v>33.67</v>
      </c>
      <c r="E77" s="85"/>
      <c r="F77" s="2">
        <v>0</v>
      </c>
      <c r="G77" s="35"/>
      <c r="H77" s="35"/>
      <c r="I77" s="2">
        <f t="shared" si="4"/>
        <v>-13.520000000000003</v>
      </c>
      <c r="J77" s="85">
        <f t="shared" si="1"/>
        <v>-13.706666666666663</v>
      </c>
      <c r="K77" s="85">
        <f t="shared" si="5"/>
        <v>-0.18666666666666032</v>
      </c>
      <c r="L77" s="2">
        <f t="shared" si="3"/>
        <v>1.1381310345878173</v>
      </c>
      <c r="M77" s="29">
        <f t="shared" ref="M77" si="23">AVERAGE(L75:L77)</f>
        <v>0.91260321267467592</v>
      </c>
      <c r="N77" s="2"/>
      <c r="O77" s="28" t="b">
        <v>1</v>
      </c>
      <c r="P77" s="2" t="s">
        <v>694</v>
      </c>
      <c r="Q77" s="2" t="s">
        <v>695</v>
      </c>
      <c r="R77" s="2">
        <v>20.149999999999999</v>
      </c>
      <c r="S77" s="85">
        <v>5.9499999999999997E-2</v>
      </c>
      <c r="T77" s="2">
        <v>0</v>
      </c>
      <c r="U77" s="2"/>
      <c r="V77" s="2"/>
      <c r="W77" s="2"/>
      <c r="X77" s="2"/>
      <c r="Y77" s="2"/>
      <c r="Z77" s="29"/>
    </row>
    <row r="78" spans="1:26" x14ac:dyDescent="0.35">
      <c r="A78" s="28" t="b">
        <v>1</v>
      </c>
      <c r="B78" s="2" t="s">
        <v>510</v>
      </c>
      <c r="C78" s="2" t="s">
        <v>511</v>
      </c>
      <c r="D78" s="2">
        <v>32.6</v>
      </c>
      <c r="E78" s="85"/>
      <c r="F78" s="2">
        <v>0</v>
      </c>
      <c r="G78" s="35"/>
      <c r="H78" s="35"/>
      <c r="I78" s="2">
        <f t="shared" si="4"/>
        <v>-13.110000000000003</v>
      </c>
      <c r="J78" s="85">
        <f t="shared" si="1"/>
        <v>-13.706666666666663</v>
      </c>
      <c r="K78" s="85">
        <f t="shared" si="5"/>
        <v>-0.59666666666666046</v>
      </c>
      <c r="L78" s="2">
        <f t="shared" si="3"/>
        <v>1.5122185602398193</v>
      </c>
      <c r="M78" s="29"/>
      <c r="N78" s="2"/>
      <c r="O78" s="28" t="b">
        <v>1</v>
      </c>
      <c r="P78" s="2" t="s">
        <v>696</v>
      </c>
      <c r="Q78" s="2" t="s">
        <v>697</v>
      </c>
      <c r="R78" s="2">
        <v>19.489999999999998</v>
      </c>
      <c r="S78" s="85">
        <v>9.5000000000000001E-2</v>
      </c>
      <c r="T78" s="2">
        <v>0</v>
      </c>
      <c r="U78" s="2"/>
      <c r="V78" s="2"/>
      <c r="W78" s="2"/>
      <c r="X78" s="2"/>
      <c r="Y78" s="2"/>
      <c r="Z78" s="29"/>
    </row>
    <row r="79" spans="1:26" x14ac:dyDescent="0.35">
      <c r="A79" s="28" t="b">
        <v>1</v>
      </c>
      <c r="B79" s="2" t="s">
        <v>512</v>
      </c>
      <c r="C79" s="2" t="s">
        <v>513</v>
      </c>
      <c r="D79" s="2">
        <v>33.19</v>
      </c>
      <c r="E79" s="85"/>
      <c r="F79" s="2">
        <v>0</v>
      </c>
      <c r="G79" s="35"/>
      <c r="H79" s="35"/>
      <c r="I79" s="2">
        <f t="shared" si="4"/>
        <v>-13.7</v>
      </c>
      <c r="J79" s="85">
        <f t="shared" si="1"/>
        <v>-13.706666666666663</v>
      </c>
      <c r="K79" s="85">
        <f t="shared" si="5"/>
        <v>-6.6666666666641561E-3</v>
      </c>
      <c r="L79" s="2">
        <f t="shared" si="3"/>
        <v>1.004631674402052</v>
      </c>
      <c r="M79" s="29"/>
      <c r="N79" s="2"/>
      <c r="O79" s="28" t="b">
        <v>1</v>
      </c>
      <c r="P79" s="2" t="s">
        <v>698</v>
      </c>
      <c r="Q79" s="2" t="s">
        <v>699</v>
      </c>
      <c r="R79" s="2">
        <v>19.489999999999998</v>
      </c>
      <c r="S79" s="85">
        <v>9.5000000000000001E-2</v>
      </c>
      <c r="T79" s="2">
        <v>0</v>
      </c>
      <c r="U79" s="2"/>
      <c r="V79" s="2"/>
      <c r="W79" s="2"/>
      <c r="X79" s="2"/>
      <c r="Y79" s="2"/>
      <c r="Z79" s="29"/>
    </row>
    <row r="80" spans="1:26" x14ac:dyDescent="0.35">
      <c r="A80" s="28" t="b">
        <v>1</v>
      </c>
      <c r="B80" s="2" t="s">
        <v>514</v>
      </c>
      <c r="C80" s="2" t="s">
        <v>515</v>
      </c>
      <c r="D80" s="2">
        <v>32.409999999999997</v>
      </c>
      <c r="E80" s="85"/>
      <c r="F80" s="2">
        <v>0</v>
      </c>
      <c r="G80" s="35"/>
      <c r="H80" s="35"/>
      <c r="I80" s="2">
        <f t="shared" si="4"/>
        <v>-12.949999999999996</v>
      </c>
      <c r="J80" s="85">
        <f t="shared" si="1"/>
        <v>-13.706666666666663</v>
      </c>
      <c r="K80" s="85">
        <f t="shared" si="5"/>
        <v>-0.75666666666666771</v>
      </c>
      <c r="L80" s="2">
        <f t="shared" si="3"/>
        <v>1.6895823473100491</v>
      </c>
      <c r="M80" s="29">
        <f t="shared" ref="M80" si="24">AVERAGE(L78:L80)</f>
        <v>1.4021441939839734</v>
      </c>
      <c r="N80" s="2"/>
      <c r="O80" s="28" t="b">
        <v>1</v>
      </c>
      <c r="P80" s="2" t="s">
        <v>700</v>
      </c>
      <c r="Q80" s="2" t="s">
        <v>701</v>
      </c>
      <c r="R80" s="2">
        <v>19.46</v>
      </c>
      <c r="S80" s="85">
        <v>9.7000000000000003E-2</v>
      </c>
      <c r="T80" s="2">
        <v>0</v>
      </c>
      <c r="U80" s="2"/>
      <c r="V80" s="2"/>
      <c r="W80" s="2"/>
      <c r="X80" s="2"/>
      <c r="Y80" s="2"/>
      <c r="Z80" s="29"/>
    </row>
    <row r="81" spans="1:26" x14ac:dyDescent="0.35">
      <c r="A81" s="28" t="b">
        <v>1</v>
      </c>
      <c r="B81" s="2" t="s">
        <v>525</v>
      </c>
      <c r="C81" s="2" t="s">
        <v>526</v>
      </c>
      <c r="D81" s="2">
        <v>33</v>
      </c>
      <c r="E81" s="85"/>
      <c r="F81" s="2">
        <v>0</v>
      </c>
      <c r="G81" s="35"/>
      <c r="H81" s="35"/>
      <c r="I81" s="2">
        <f t="shared" si="4"/>
        <v>-12.46</v>
      </c>
      <c r="J81" s="85">
        <f t="shared" si="1"/>
        <v>-13.706666666666663</v>
      </c>
      <c r="K81" s="85">
        <f t="shared" si="5"/>
        <v>-1.2466666666666626</v>
      </c>
      <c r="L81" s="2">
        <f t="shared" si="3"/>
        <v>2.3729252698169669</v>
      </c>
      <c r="M81" s="29"/>
      <c r="N81" s="2"/>
      <c r="O81" s="28" t="b">
        <v>1</v>
      </c>
      <c r="P81" s="2" t="s">
        <v>702</v>
      </c>
      <c r="Q81" s="2" t="s">
        <v>703</v>
      </c>
      <c r="R81" s="2">
        <v>20.54</v>
      </c>
      <c r="S81" s="85">
        <v>4.4999999999999998E-2</v>
      </c>
      <c r="T81" s="2">
        <v>0</v>
      </c>
      <c r="U81" s="2"/>
      <c r="V81" s="2"/>
      <c r="W81" s="2"/>
      <c r="X81" s="2"/>
      <c r="Y81" s="2"/>
      <c r="Z81" s="29"/>
    </row>
    <row r="82" spans="1:26" x14ac:dyDescent="0.35">
      <c r="A82" s="28" t="b">
        <v>1</v>
      </c>
      <c r="B82" s="2" t="s">
        <v>527</v>
      </c>
      <c r="C82" s="2" t="s">
        <v>528</v>
      </c>
      <c r="D82" s="2">
        <v>34.24</v>
      </c>
      <c r="E82" s="85"/>
      <c r="F82" s="2">
        <v>0</v>
      </c>
      <c r="G82" s="35"/>
      <c r="H82" s="35"/>
      <c r="I82" s="2">
        <f t="shared" si="4"/>
        <v>-13.660000000000004</v>
      </c>
      <c r="J82" s="85">
        <f t="shared" si="1"/>
        <v>-13.706666666666663</v>
      </c>
      <c r="K82" s="85">
        <f t="shared" si="5"/>
        <v>-4.6666666666659751E-2</v>
      </c>
      <c r="L82" s="2">
        <f t="shared" si="3"/>
        <v>1.0328757151493819</v>
      </c>
      <c r="M82" s="29"/>
      <c r="N82" s="2"/>
      <c r="O82" s="28" t="b">
        <v>1</v>
      </c>
      <c r="P82" s="2" t="s">
        <v>704</v>
      </c>
      <c r="Q82" s="2" t="s">
        <v>705</v>
      </c>
      <c r="R82" s="2">
        <v>20.58</v>
      </c>
      <c r="S82" s="85">
        <v>4.3900000000000002E-2</v>
      </c>
      <c r="T82" s="2">
        <v>0</v>
      </c>
      <c r="U82" s="2"/>
      <c r="V82" s="2"/>
      <c r="W82" s="2"/>
      <c r="X82" s="2"/>
      <c r="Y82" s="2"/>
      <c r="Z82" s="29"/>
    </row>
    <row r="83" spans="1:26" x14ac:dyDescent="0.35">
      <c r="A83" s="28" t="b">
        <v>1</v>
      </c>
      <c r="B83" s="2" t="s">
        <v>529</v>
      </c>
      <c r="C83" s="2" t="s">
        <v>530</v>
      </c>
      <c r="D83" s="2">
        <v>32.99</v>
      </c>
      <c r="E83" s="85"/>
      <c r="F83" s="2">
        <v>0</v>
      </c>
      <c r="G83" s="35"/>
      <c r="H83" s="35"/>
      <c r="I83" s="2">
        <f t="shared" si="4"/>
        <v>-12.490000000000002</v>
      </c>
      <c r="J83" s="85">
        <f t="shared" si="1"/>
        <v>-13.706666666666663</v>
      </c>
      <c r="K83" s="85">
        <f t="shared" si="5"/>
        <v>-1.2166666666666615</v>
      </c>
      <c r="L83" s="2">
        <f t="shared" si="3"/>
        <v>2.3240911739156709</v>
      </c>
      <c r="M83" s="29">
        <f t="shared" ref="M83" si="25">AVERAGE(L81:L83)</f>
        <v>1.9099640529606734</v>
      </c>
      <c r="N83" s="2"/>
      <c r="O83" s="28" t="b">
        <v>1</v>
      </c>
      <c r="P83" s="2" t="s">
        <v>706</v>
      </c>
      <c r="Q83" s="2" t="s">
        <v>707</v>
      </c>
      <c r="R83" s="2">
        <v>20.5</v>
      </c>
      <c r="S83" s="85">
        <v>4.6399999999999997E-2</v>
      </c>
      <c r="T83" s="2">
        <v>0</v>
      </c>
      <c r="U83" s="2"/>
      <c r="V83" s="2"/>
      <c r="W83" s="2"/>
      <c r="X83" s="2"/>
      <c r="Y83" s="2"/>
      <c r="Z83" s="29"/>
    </row>
    <row r="84" spans="1:26" x14ac:dyDescent="0.35">
      <c r="A84" s="28" t="b">
        <v>1</v>
      </c>
      <c r="B84" s="2" t="s">
        <v>321</v>
      </c>
      <c r="C84" s="2" t="s">
        <v>322</v>
      </c>
      <c r="D84" s="2">
        <v>37.46</v>
      </c>
      <c r="E84" s="85"/>
      <c r="F84" s="2">
        <v>0</v>
      </c>
      <c r="G84" s="35"/>
      <c r="H84" s="35"/>
      <c r="I84" s="2">
        <f t="shared" si="4"/>
        <v>-14.39</v>
      </c>
      <c r="J84" s="85">
        <f t="shared" si="1"/>
        <v>-13.706666666666663</v>
      </c>
      <c r="K84" s="85">
        <f t="shared" si="5"/>
        <v>0.68333333333333712</v>
      </c>
      <c r="L84" s="2">
        <f t="shared" si="3"/>
        <v>0.62272481117940981</v>
      </c>
      <c r="M84" s="29"/>
      <c r="N84" s="2"/>
      <c r="O84" s="28" t="b">
        <v>1</v>
      </c>
      <c r="P84" s="2" t="s">
        <v>161</v>
      </c>
      <c r="Q84" s="2" t="s">
        <v>162</v>
      </c>
      <c r="R84" s="2">
        <v>23.07</v>
      </c>
      <c r="S84" s="85">
        <v>7.4200000000000004E-3</v>
      </c>
      <c r="T84" s="2">
        <v>0</v>
      </c>
      <c r="U84" s="2"/>
      <c r="V84" s="2"/>
      <c r="W84" s="2"/>
      <c r="X84" s="2"/>
      <c r="Y84" s="2"/>
      <c r="Z84" s="29"/>
    </row>
    <row r="85" spans="1:26" x14ac:dyDescent="0.35">
      <c r="A85" s="28" t="b">
        <v>1</v>
      </c>
      <c r="B85" s="2" t="s">
        <v>323</v>
      </c>
      <c r="C85" s="2" t="s">
        <v>324</v>
      </c>
      <c r="D85" s="2">
        <v>36.96</v>
      </c>
      <c r="E85" s="85"/>
      <c r="F85" s="2">
        <v>0</v>
      </c>
      <c r="G85" s="35"/>
      <c r="H85" s="35"/>
      <c r="I85" s="2">
        <f t="shared" si="4"/>
        <v>-13.900000000000002</v>
      </c>
      <c r="J85" s="85">
        <f t="shared" si="1"/>
        <v>-13.706666666666663</v>
      </c>
      <c r="K85" s="85">
        <f t="shared" si="5"/>
        <v>0.19333333333333869</v>
      </c>
      <c r="L85" s="2">
        <f t="shared" si="3"/>
        <v>0.87458267005583312</v>
      </c>
      <c r="M85" s="29"/>
      <c r="N85" s="2"/>
      <c r="O85" s="28" t="b">
        <v>1</v>
      </c>
      <c r="P85" s="2" t="s">
        <v>165</v>
      </c>
      <c r="Q85" s="2" t="s">
        <v>166</v>
      </c>
      <c r="R85" s="2">
        <v>23.06</v>
      </c>
      <c r="S85" s="85">
        <v>7.4999999999999997E-3</v>
      </c>
      <c r="T85" s="2">
        <v>0</v>
      </c>
      <c r="U85" s="2"/>
      <c r="V85" s="2"/>
      <c r="W85" s="2"/>
      <c r="X85" s="2"/>
      <c r="Y85" s="2"/>
      <c r="Z85" s="29"/>
    </row>
    <row r="86" spans="1:26" x14ac:dyDescent="0.35">
      <c r="A86" s="28" t="b">
        <v>1</v>
      </c>
      <c r="B86" s="2" t="s">
        <v>325</v>
      </c>
      <c r="C86" s="2" t="s">
        <v>326</v>
      </c>
      <c r="D86" s="2">
        <v>37.28</v>
      </c>
      <c r="E86" s="85"/>
      <c r="F86" s="2">
        <v>0</v>
      </c>
      <c r="G86" s="35"/>
      <c r="H86" s="35"/>
      <c r="I86" s="2">
        <f t="shared" si="4"/>
        <v>-14.040000000000003</v>
      </c>
      <c r="J86" s="85">
        <f t="shared" si="1"/>
        <v>-13.706666666666663</v>
      </c>
      <c r="K86" s="85">
        <f t="shared" si="5"/>
        <v>0.33333333333333925</v>
      </c>
      <c r="L86" s="2">
        <f t="shared" si="3"/>
        <v>0.79370052598409646</v>
      </c>
      <c r="M86" s="29">
        <f t="shared" ref="M86" si="26">AVERAGE(L84:L86)</f>
        <v>0.7636693357397798</v>
      </c>
      <c r="N86" s="2"/>
      <c r="O86" s="28" t="b">
        <v>1</v>
      </c>
      <c r="P86" s="2" t="s">
        <v>169</v>
      </c>
      <c r="Q86" s="2" t="s">
        <v>170</v>
      </c>
      <c r="R86" s="2">
        <v>23.24</v>
      </c>
      <c r="S86" s="85">
        <v>6.5900000000000004E-3</v>
      </c>
      <c r="T86" s="2">
        <v>0</v>
      </c>
      <c r="U86" s="2"/>
      <c r="V86" s="2"/>
      <c r="W86" s="2"/>
      <c r="X86" s="2"/>
      <c r="Y86" s="2"/>
      <c r="Z86" s="29"/>
    </row>
    <row r="87" spans="1:26" x14ac:dyDescent="0.35">
      <c r="A87" s="28" t="b">
        <v>1</v>
      </c>
      <c r="B87" s="2" t="s">
        <v>339</v>
      </c>
      <c r="C87" s="2" t="s">
        <v>340</v>
      </c>
      <c r="D87" s="2">
        <v>34.71</v>
      </c>
      <c r="E87" s="85"/>
      <c r="F87" s="2">
        <v>0</v>
      </c>
      <c r="G87" s="35"/>
      <c r="H87" s="35"/>
      <c r="I87" s="2">
        <f t="shared" si="4"/>
        <v>-13.73</v>
      </c>
      <c r="J87" s="85">
        <f t="shared" ref="J87:J146" si="27">$U$8-$G$8</f>
        <v>-13.706666666666663</v>
      </c>
      <c r="K87" s="85">
        <f t="shared" si="5"/>
        <v>2.3333333333336981E-2</v>
      </c>
      <c r="L87" s="2">
        <f t="shared" ref="L87:L146" si="28">2^(-K87)</f>
        <v>0.98395665350810968</v>
      </c>
      <c r="M87" s="29"/>
      <c r="N87" s="2"/>
      <c r="O87" s="28" t="b">
        <v>1</v>
      </c>
      <c r="P87" s="2" t="s">
        <v>173</v>
      </c>
      <c r="Q87" s="2" t="s">
        <v>174</v>
      </c>
      <c r="R87" s="2">
        <v>20.98</v>
      </c>
      <c r="S87" s="85">
        <v>3.3000000000000002E-2</v>
      </c>
      <c r="T87" s="2">
        <v>0</v>
      </c>
      <c r="U87" s="2"/>
      <c r="V87" s="2"/>
      <c r="W87" s="2"/>
      <c r="X87" s="2"/>
      <c r="Y87" s="2"/>
      <c r="Z87" s="29"/>
    </row>
    <row r="88" spans="1:26" x14ac:dyDescent="0.35">
      <c r="A88" s="28" t="b">
        <v>1</v>
      </c>
      <c r="B88" s="2" t="s">
        <v>341</v>
      </c>
      <c r="C88" s="2" t="s">
        <v>342</v>
      </c>
      <c r="D88" s="2">
        <v>34.46</v>
      </c>
      <c r="E88" s="85"/>
      <c r="F88" s="2">
        <v>0</v>
      </c>
      <c r="G88" s="35"/>
      <c r="H88" s="35"/>
      <c r="I88" s="2">
        <f t="shared" si="4"/>
        <v>-13.55</v>
      </c>
      <c r="J88" s="85">
        <f t="shared" si="27"/>
        <v>-13.706666666666663</v>
      </c>
      <c r="K88" s="85">
        <f t="shared" si="5"/>
        <v>-0.15666666666666273</v>
      </c>
      <c r="L88" s="2">
        <f t="shared" si="28"/>
        <v>1.1147086365889189</v>
      </c>
      <c r="M88" s="29"/>
      <c r="N88" s="2"/>
      <c r="O88" s="28" t="b">
        <v>1</v>
      </c>
      <c r="P88" s="2" t="s">
        <v>177</v>
      </c>
      <c r="Q88" s="2" t="s">
        <v>178</v>
      </c>
      <c r="R88" s="2">
        <v>20.91</v>
      </c>
      <c r="S88" s="85">
        <v>3.4599999999999999E-2</v>
      </c>
      <c r="T88" s="2">
        <v>0</v>
      </c>
      <c r="U88" s="2"/>
      <c r="V88" s="2"/>
      <c r="W88" s="2"/>
      <c r="X88" s="2"/>
      <c r="Y88" s="2"/>
      <c r="Z88" s="29"/>
    </row>
    <row r="89" spans="1:26" x14ac:dyDescent="0.35">
      <c r="A89" s="28" t="b">
        <v>1</v>
      </c>
      <c r="B89" s="2" t="s">
        <v>343</v>
      </c>
      <c r="C89" s="2" t="s">
        <v>344</v>
      </c>
      <c r="D89" s="2">
        <v>35.21</v>
      </c>
      <c r="E89" s="85"/>
      <c r="F89" s="2">
        <v>0</v>
      </c>
      <c r="G89" s="35"/>
      <c r="H89" s="35"/>
      <c r="I89" s="2">
        <f t="shared" si="4"/>
        <v>-14.21</v>
      </c>
      <c r="J89" s="85">
        <f t="shared" si="27"/>
        <v>-13.706666666666663</v>
      </c>
      <c r="K89" s="85">
        <f t="shared" si="5"/>
        <v>0.50333333333333741</v>
      </c>
      <c r="L89" s="2">
        <f t="shared" si="28"/>
        <v>0.70547490355902231</v>
      </c>
      <c r="M89" s="29">
        <f t="shared" ref="M89" si="29">AVERAGE(L87:L89)</f>
        <v>0.93471339788535035</v>
      </c>
      <c r="N89" s="2"/>
      <c r="O89" s="28" t="b">
        <v>1</v>
      </c>
      <c r="P89" s="2" t="s">
        <v>181</v>
      </c>
      <c r="Q89" s="2" t="s">
        <v>182</v>
      </c>
      <c r="R89" s="2">
        <v>21</v>
      </c>
      <c r="S89" s="85">
        <v>3.2599999999999997E-2</v>
      </c>
      <c r="T89" s="2">
        <v>0</v>
      </c>
      <c r="U89" s="2"/>
      <c r="V89" s="2"/>
      <c r="W89" s="2"/>
      <c r="X89" s="2"/>
      <c r="Y89" s="2"/>
      <c r="Z89" s="29"/>
    </row>
    <row r="90" spans="1:26" x14ac:dyDescent="0.35">
      <c r="A90" s="28" t="b">
        <v>1</v>
      </c>
      <c r="B90" s="2" t="s">
        <v>357</v>
      </c>
      <c r="C90" s="2" t="s">
        <v>358</v>
      </c>
      <c r="D90" s="2">
        <v>35.64</v>
      </c>
      <c r="E90" s="85"/>
      <c r="F90" s="2">
        <v>0</v>
      </c>
      <c r="G90" s="35"/>
      <c r="H90" s="35"/>
      <c r="I90" s="2">
        <f t="shared" ref="I90:I143" si="30">R90-D90</f>
        <v>-13.98</v>
      </c>
      <c r="J90" s="85">
        <f t="shared" si="27"/>
        <v>-13.706666666666663</v>
      </c>
      <c r="K90" s="85">
        <f t="shared" ref="K90:K143" si="31">J90-I90</f>
        <v>0.27333333333333698</v>
      </c>
      <c r="L90" s="2">
        <f t="shared" si="28"/>
        <v>0.82740562270001072</v>
      </c>
      <c r="M90" s="29"/>
      <c r="N90" s="2"/>
      <c r="O90" s="28" t="b">
        <v>1</v>
      </c>
      <c r="P90" s="2" t="s">
        <v>185</v>
      </c>
      <c r="Q90" s="2" t="s">
        <v>186</v>
      </c>
      <c r="R90" s="2">
        <v>21.66</v>
      </c>
      <c r="S90" s="85">
        <v>2.0400000000000001E-2</v>
      </c>
      <c r="T90" s="2">
        <v>0</v>
      </c>
      <c r="U90" s="2"/>
      <c r="V90" s="2"/>
      <c r="W90" s="2"/>
      <c r="X90" s="2"/>
      <c r="Y90" s="2"/>
      <c r="Z90" s="29"/>
    </row>
    <row r="91" spans="1:26" x14ac:dyDescent="0.35">
      <c r="A91" s="28" t="b">
        <v>1</v>
      </c>
      <c r="B91" s="2" t="s">
        <v>359</v>
      </c>
      <c r="C91" s="2" t="s">
        <v>360</v>
      </c>
      <c r="D91" s="2">
        <v>33.99</v>
      </c>
      <c r="E91" s="85"/>
      <c r="F91" s="2">
        <v>0</v>
      </c>
      <c r="G91" s="35"/>
      <c r="H91" s="35"/>
      <c r="I91" s="2">
        <f t="shared" si="30"/>
        <v>-12.130000000000003</v>
      </c>
      <c r="J91" s="85">
        <f t="shared" si="27"/>
        <v>-13.706666666666663</v>
      </c>
      <c r="K91" s="85">
        <f t="shared" si="31"/>
        <v>-1.5766666666666609</v>
      </c>
      <c r="L91" s="2">
        <f t="shared" si="28"/>
        <v>2.9827988009007425</v>
      </c>
      <c r="M91" s="29"/>
      <c r="N91" s="2"/>
      <c r="O91" s="28" t="b">
        <v>1</v>
      </c>
      <c r="P91" s="2" t="s">
        <v>189</v>
      </c>
      <c r="Q91" s="2" t="s">
        <v>190</v>
      </c>
      <c r="R91" s="2">
        <v>21.86</v>
      </c>
      <c r="S91" s="85">
        <v>1.7600000000000001E-2</v>
      </c>
      <c r="T91" s="2">
        <v>0</v>
      </c>
      <c r="U91" s="2"/>
      <c r="V91" s="2"/>
      <c r="W91" s="2"/>
      <c r="X91" s="2"/>
      <c r="Y91" s="2"/>
      <c r="Z91" s="29"/>
    </row>
    <row r="92" spans="1:26" x14ac:dyDescent="0.35">
      <c r="A92" s="28" t="b">
        <v>1</v>
      </c>
      <c r="B92" s="2" t="s">
        <v>361</v>
      </c>
      <c r="C92" s="2" t="s">
        <v>362</v>
      </c>
      <c r="D92" s="2">
        <v>34.97</v>
      </c>
      <c r="E92" s="85"/>
      <c r="F92" s="2">
        <v>0</v>
      </c>
      <c r="G92" s="35"/>
      <c r="H92" s="35"/>
      <c r="I92" s="2">
        <f t="shared" si="30"/>
        <v>-13.099999999999998</v>
      </c>
      <c r="J92" s="85">
        <f t="shared" si="27"/>
        <v>-13.706666666666663</v>
      </c>
      <c r="K92" s="85">
        <f t="shared" si="31"/>
        <v>-0.60666666666666558</v>
      </c>
      <c r="L92" s="2">
        <f t="shared" si="28"/>
        <v>1.522736872132272</v>
      </c>
      <c r="M92" s="29">
        <f t="shared" ref="M92" si="32">AVERAGE(L90:L92)</f>
        <v>1.7776470985776751</v>
      </c>
      <c r="N92" s="2"/>
      <c r="O92" s="28" t="b">
        <v>1</v>
      </c>
      <c r="P92" s="2" t="s">
        <v>193</v>
      </c>
      <c r="Q92" s="2" t="s">
        <v>194</v>
      </c>
      <c r="R92" s="2">
        <v>21.87</v>
      </c>
      <c r="S92" s="85">
        <v>1.7600000000000001E-2</v>
      </c>
      <c r="T92" s="2">
        <v>0</v>
      </c>
      <c r="U92" s="2"/>
      <c r="V92" s="2"/>
      <c r="W92" s="2"/>
      <c r="X92" s="2"/>
      <c r="Y92" s="2"/>
      <c r="Z92" s="29"/>
    </row>
    <row r="93" spans="1:26" x14ac:dyDescent="0.35">
      <c r="A93" s="28" t="b">
        <v>1</v>
      </c>
      <c r="B93" s="2" t="s">
        <v>375</v>
      </c>
      <c r="C93" s="2" t="s">
        <v>376</v>
      </c>
      <c r="D93" s="2">
        <v>35.86</v>
      </c>
      <c r="E93" s="85"/>
      <c r="F93" s="2">
        <v>0</v>
      </c>
      <c r="G93" s="35"/>
      <c r="H93" s="35"/>
      <c r="I93" s="2">
        <f t="shared" si="30"/>
        <v>-15.11</v>
      </c>
      <c r="J93" s="85">
        <f t="shared" si="27"/>
        <v>-13.706666666666663</v>
      </c>
      <c r="K93" s="85">
        <f t="shared" si="31"/>
        <v>1.403333333333336</v>
      </c>
      <c r="L93" s="2">
        <f t="shared" si="28"/>
        <v>0.37805464005995576</v>
      </c>
      <c r="M93" s="29"/>
      <c r="N93" s="2"/>
      <c r="O93" s="28" t="b">
        <v>1</v>
      </c>
      <c r="P93" s="2" t="s">
        <v>197</v>
      </c>
      <c r="Q93" s="2" t="s">
        <v>198</v>
      </c>
      <c r="R93" s="2">
        <v>20.75</v>
      </c>
      <c r="S93" s="85">
        <v>3.8899999999999997E-2</v>
      </c>
      <c r="T93" s="2">
        <v>0</v>
      </c>
      <c r="U93" s="2"/>
      <c r="V93" s="2"/>
      <c r="W93" s="2"/>
      <c r="X93" s="2"/>
      <c r="Y93" s="2"/>
      <c r="Z93" s="29"/>
    </row>
    <row r="94" spans="1:26" x14ac:dyDescent="0.35">
      <c r="A94" s="28" t="b">
        <v>1</v>
      </c>
      <c r="B94" s="2" t="s">
        <v>377</v>
      </c>
      <c r="C94" s="2" t="s">
        <v>378</v>
      </c>
      <c r="D94" s="2">
        <v>34.72</v>
      </c>
      <c r="E94" s="85"/>
      <c r="F94" s="2">
        <v>0</v>
      </c>
      <c r="G94" s="35"/>
      <c r="H94" s="35"/>
      <c r="I94" s="2">
        <f t="shared" si="30"/>
        <v>-14.029999999999998</v>
      </c>
      <c r="J94" s="85">
        <f t="shared" si="27"/>
        <v>-13.706666666666663</v>
      </c>
      <c r="K94" s="85">
        <f t="shared" si="31"/>
        <v>0.32333333333333414</v>
      </c>
      <c r="L94" s="2">
        <f t="shared" si="28"/>
        <v>0.7992211497226257</v>
      </c>
      <c r="M94" s="29"/>
      <c r="N94" s="2"/>
      <c r="O94" s="28" t="b">
        <v>1</v>
      </c>
      <c r="P94" s="2" t="s">
        <v>201</v>
      </c>
      <c r="Q94" s="2" t="s">
        <v>202</v>
      </c>
      <c r="R94" s="2">
        <v>20.69</v>
      </c>
      <c r="S94" s="85">
        <v>4.0399999999999998E-2</v>
      </c>
      <c r="T94" s="2">
        <v>0</v>
      </c>
      <c r="U94" s="2"/>
      <c r="V94" s="2"/>
      <c r="W94" s="2"/>
      <c r="X94" s="2"/>
      <c r="Y94" s="2"/>
      <c r="Z94" s="29"/>
    </row>
    <row r="95" spans="1:26" x14ac:dyDescent="0.35">
      <c r="A95" s="28" t="b">
        <v>1</v>
      </c>
      <c r="B95" s="2" t="s">
        <v>379</v>
      </c>
      <c r="C95" s="2" t="s">
        <v>380</v>
      </c>
      <c r="D95" s="2">
        <v>34.32</v>
      </c>
      <c r="E95" s="85"/>
      <c r="F95" s="2">
        <v>0</v>
      </c>
      <c r="G95" s="35"/>
      <c r="H95" s="35"/>
      <c r="I95" s="2">
        <f t="shared" si="30"/>
        <v>-13.46</v>
      </c>
      <c r="J95" s="85">
        <f t="shared" si="27"/>
        <v>-13.706666666666663</v>
      </c>
      <c r="K95" s="85">
        <f t="shared" si="31"/>
        <v>-0.24666666666666259</v>
      </c>
      <c r="L95" s="2">
        <f t="shared" si="28"/>
        <v>1.1864626349084835</v>
      </c>
      <c r="M95" s="29">
        <f t="shared" ref="M95" si="33">AVERAGE(L93:L95)</f>
        <v>0.78791280823035503</v>
      </c>
      <c r="N95" s="2"/>
      <c r="O95" s="28" t="b">
        <v>1</v>
      </c>
      <c r="P95" s="2" t="s">
        <v>205</v>
      </c>
      <c r="Q95" s="2" t="s">
        <v>206</v>
      </c>
      <c r="R95" s="2">
        <v>20.86</v>
      </c>
      <c r="S95" s="85">
        <v>3.5999999999999997E-2</v>
      </c>
      <c r="T95" s="2">
        <v>0</v>
      </c>
      <c r="U95" s="2"/>
      <c r="V95" s="2"/>
      <c r="W95" s="2"/>
      <c r="X95" s="2"/>
      <c r="Y95" s="2"/>
      <c r="Z95" s="29"/>
    </row>
    <row r="96" spans="1:26" x14ac:dyDescent="0.35">
      <c r="A96" s="28" t="b">
        <v>1</v>
      </c>
      <c r="B96" s="2" t="s">
        <v>393</v>
      </c>
      <c r="C96" s="2" t="s">
        <v>394</v>
      </c>
      <c r="D96" s="2">
        <v>33.11</v>
      </c>
      <c r="E96" s="85"/>
      <c r="F96" s="2">
        <v>0</v>
      </c>
      <c r="G96" s="35"/>
      <c r="H96" s="35"/>
      <c r="I96" s="2">
        <f t="shared" si="30"/>
        <v>-13.32</v>
      </c>
      <c r="J96" s="85">
        <f t="shared" si="27"/>
        <v>-13.706666666666663</v>
      </c>
      <c r="K96" s="85">
        <f t="shared" si="31"/>
        <v>-0.38666666666666316</v>
      </c>
      <c r="L96" s="2">
        <f t="shared" si="28"/>
        <v>1.3073692472021019</v>
      </c>
      <c r="M96" s="29"/>
      <c r="N96" s="2"/>
      <c r="O96" s="28" t="b">
        <v>1</v>
      </c>
      <c r="P96" s="2" t="s">
        <v>209</v>
      </c>
      <c r="Q96" s="2" t="s">
        <v>210</v>
      </c>
      <c r="R96" s="2">
        <v>19.79</v>
      </c>
      <c r="S96" s="85">
        <v>7.6700000000000004E-2</v>
      </c>
      <c r="T96" s="2">
        <v>0</v>
      </c>
      <c r="U96" s="2"/>
      <c r="V96" s="2"/>
      <c r="W96" s="2"/>
      <c r="X96" s="2"/>
      <c r="Y96" s="2"/>
      <c r="Z96" s="29"/>
    </row>
    <row r="97" spans="1:26" x14ac:dyDescent="0.35">
      <c r="A97" s="28" t="b">
        <v>1</v>
      </c>
      <c r="B97" s="2" t="s">
        <v>395</v>
      </c>
      <c r="C97" s="2" t="s">
        <v>396</v>
      </c>
      <c r="D97" s="2">
        <v>33.380000000000003</v>
      </c>
      <c r="E97" s="85"/>
      <c r="F97" s="2">
        <v>0</v>
      </c>
      <c r="G97" s="35"/>
      <c r="H97" s="35"/>
      <c r="I97" s="2">
        <f t="shared" si="30"/>
        <v>-13.630000000000003</v>
      </c>
      <c r="J97" s="85">
        <f t="shared" si="27"/>
        <v>-13.706666666666663</v>
      </c>
      <c r="K97" s="85">
        <f t="shared" si="31"/>
        <v>-7.6666666666660888E-2</v>
      </c>
      <c r="L97" s="2">
        <f t="shared" si="28"/>
        <v>1.0545786295160087</v>
      </c>
      <c r="M97" s="29"/>
      <c r="N97" s="2"/>
      <c r="O97" s="28" t="b">
        <v>1</v>
      </c>
      <c r="P97" s="2" t="s">
        <v>213</v>
      </c>
      <c r="Q97" s="2" t="s">
        <v>214</v>
      </c>
      <c r="R97" s="2">
        <v>19.75</v>
      </c>
      <c r="S97" s="85">
        <v>7.9100000000000004E-2</v>
      </c>
      <c r="T97" s="2">
        <v>0</v>
      </c>
      <c r="U97" s="2"/>
      <c r="V97" s="2"/>
      <c r="W97" s="2"/>
      <c r="X97" s="2"/>
      <c r="Y97" s="2"/>
      <c r="Z97" s="29"/>
    </row>
    <row r="98" spans="1:26" x14ac:dyDescent="0.35">
      <c r="A98" s="28" t="b">
        <v>1</v>
      </c>
      <c r="B98" s="2" t="s">
        <v>397</v>
      </c>
      <c r="C98" s="2" t="s">
        <v>398</v>
      </c>
      <c r="D98" s="2">
        <v>32.54</v>
      </c>
      <c r="E98" s="85"/>
      <c r="F98" s="2">
        <v>0</v>
      </c>
      <c r="G98" s="35"/>
      <c r="H98" s="35"/>
      <c r="I98" s="2">
        <f t="shared" si="30"/>
        <v>-12.66</v>
      </c>
      <c r="J98" s="85">
        <f t="shared" si="27"/>
        <v>-13.706666666666663</v>
      </c>
      <c r="K98" s="85">
        <f t="shared" si="31"/>
        <v>-1.0466666666666633</v>
      </c>
      <c r="L98" s="2">
        <f t="shared" si="28"/>
        <v>2.0657514302987692</v>
      </c>
      <c r="M98" s="29">
        <f t="shared" ref="M98" si="34">AVERAGE(L96:L98)</f>
        <v>1.4758997690056266</v>
      </c>
      <c r="N98" s="2"/>
      <c r="O98" s="28" t="b">
        <v>1</v>
      </c>
      <c r="P98" s="2" t="s">
        <v>217</v>
      </c>
      <c r="Q98" s="2" t="s">
        <v>218</v>
      </c>
      <c r="R98" s="2">
        <v>19.88</v>
      </c>
      <c r="S98" s="85">
        <v>7.1999999999999995E-2</v>
      </c>
      <c r="T98" s="2">
        <v>0</v>
      </c>
      <c r="U98" s="2"/>
      <c r="V98" s="2"/>
      <c r="W98" s="2"/>
      <c r="X98" s="2"/>
      <c r="Y98" s="2"/>
      <c r="Z98" s="29"/>
    </row>
    <row r="99" spans="1:26" x14ac:dyDescent="0.35">
      <c r="A99" s="28" t="b">
        <v>1</v>
      </c>
      <c r="B99" s="2" t="s">
        <v>414</v>
      </c>
      <c r="C99" s="2" t="s">
        <v>415</v>
      </c>
      <c r="D99" s="2">
        <v>34.950000000000003</v>
      </c>
      <c r="E99" s="85"/>
      <c r="F99" s="2">
        <v>0</v>
      </c>
      <c r="G99" s="35"/>
      <c r="H99" s="35"/>
      <c r="I99" s="2">
        <f t="shared" si="30"/>
        <v>-13.700000000000003</v>
      </c>
      <c r="J99" s="85">
        <f t="shared" si="27"/>
        <v>-13.706666666666663</v>
      </c>
      <c r="K99" s="85">
        <f t="shared" si="31"/>
        <v>-6.6666666666606034E-3</v>
      </c>
      <c r="L99" s="2">
        <f t="shared" si="28"/>
        <v>1.0046316744020496</v>
      </c>
      <c r="M99" s="29"/>
      <c r="N99" s="2"/>
      <c r="O99" s="28" t="b">
        <v>1</v>
      </c>
      <c r="P99" s="2" t="s">
        <v>220</v>
      </c>
      <c r="Q99" s="2" t="s">
        <v>708</v>
      </c>
      <c r="R99" s="2">
        <v>21.25</v>
      </c>
      <c r="S99" s="85">
        <v>2.7099999999999999E-2</v>
      </c>
      <c r="T99" s="2">
        <v>0</v>
      </c>
      <c r="U99" s="2"/>
      <c r="V99" s="2"/>
      <c r="W99" s="2"/>
      <c r="X99" s="2"/>
      <c r="Y99" s="2"/>
      <c r="Z99" s="29"/>
    </row>
    <row r="100" spans="1:26" x14ac:dyDescent="0.35">
      <c r="A100" s="28" t="b">
        <v>1</v>
      </c>
      <c r="B100" s="2" t="s">
        <v>416</v>
      </c>
      <c r="C100" s="2" t="s">
        <v>417</v>
      </c>
      <c r="D100" s="2">
        <v>34.590000000000003</v>
      </c>
      <c r="E100" s="85"/>
      <c r="F100" s="2">
        <v>0</v>
      </c>
      <c r="G100" s="35"/>
      <c r="H100" s="35"/>
      <c r="I100" s="2">
        <f t="shared" si="30"/>
        <v>-13.280000000000005</v>
      </c>
      <c r="J100" s="85">
        <f t="shared" si="27"/>
        <v>-13.706666666666663</v>
      </c>
      <c r="K100" s="85">
        <f t="shared" si="31"/>
        <v>-0.42666666666665876</v>
      </c>
      <c r="L100" s="2">
        <f t="shared" si="28"/>
        <v>1.3441243995934098</v>
      </c>
      <c r="M100" s="29"/>
      <c r="N100" s="2"/>
      <c r="O100" s="28" t="b">
        <v>1</v>
      </c>
      <c r="P100" s="2" t="s">
        <v>223</v>
      </c>
      <c r="Q100" s="2" t="s">
        <v>709</v>
      </c>
      <c r="R100" s="2">
        <v>21.31</v>
      </c>
      <c r="S100" s="85">
        <v>2.6100000000000002E-2</v>
      </c>
      <c r="T100" s="2">
        <v>0</v>
      </c>
      <c r="U100" s="2"/>
      <c r="V100" s="2"/>
      <c r="W100" s="2"/>
      <c r="X100" s="2"/>
      <c r="Y100" s="2"/>
      <c r="Z100" s="29"/>
    </row>
    <row r="101" spans="1:26" x14ac:dyDescent="0.35">
      <c r="A101" s="28" t="b">
        <v>1</v>
      </c>
      <c r="B101" s="2" t="s">
        <v>418</v>
      </c>
      <c r="C101" s="2" t="s">
        <v>419</v>
      </c>
      <c r="D101" s="2">
        <v>34.04</v>
      </c>
      <c r="E101" s="85"/>
      <c r="F101" s="2">
        <v>0</v>
      </c>
      <c r="G101" s="35"/>
      <c r="H101" s="35"/>
      <c r="I101" s="2">
        <f t="shared" si="30"/>
        <v>-12.759999999999998</v>
      </c>
      <c r="J101" s="85">
        <f t="shared" si="27"/>
        <v>-13.706666666666663</v>
      </c>
      <c r="K101" s="85">
        <f t="shared" si="31"/>
        <v>-0.94666666666666544</v>
      </c>
      <c r="L101" s="2">
        <f t="shared" si="28"/>
        <v>1.927414236783102</v>
      </c>
      <c r="M101" s="29">
        <f t="shared" ref="M101" si="35">AVERAGE(L99:L101)</f>
        <v>1.4253901035928538</v>
      </c>
      <c r="N101" s="2"/>
      <c r="O101" s="28" t="b">
        <v>1</v>
      </c>
      <c r="P101" s="2" t="s">
        <v>225</v>
      </c>
      <c r="Q101" s="2" t="s">
        <v>710</v>
      </c>
      <c r="R101" s="2">
        <v>21.28</v>
      </c>
      <c r="S101" s="85">
        <v>2.6700000000000002E-2</v>
      </c>
      <c r="T101" s="2">
        <v>0</v>
      </c>
      <c r="U101" s="2"/>
      <c r="V101" s="2"/>
      <c r="W101" s="2"/>
      <c r="X101" s="2"/>
      <c r="Y101" s="2"/>
      <c r="Z101" s="29"/>
    </row>
    <row r="102" spans="1:26" x14ac:dyDescent="0.35">
      <c r="A102" s="28" t="b">
        <v>1</v>
      </c>
      <c r="B102" s="2" t="s">
        <v>435</v>
      </c>
      <c r="C102" s="2" t="s">
        <v>436</v>
      </c>
      <c r="D102" s="2">
        <v>35.770000000000003</v>
      </c>
      <c r="E102" s="85"/>
      <c r="F102" s="2">
        <v>0</v>
      </c>
      <c r="G102" s="35"/>
      <c r="H102" s="35"/>
      <c r="I102" s="2">
        <f t="shared" si="30"/>
        <v>-13.910000000000004</v>
      </c>
      <c r="J102" s="85">
        <f t="shared" si="27"/>
        <v>-13.706666666666663</v>
      </c>
      <c r="K102" s="85">
        <f t="shared" si="31"/>
        <v>0.20333333333334025</v>
      </c>
      <c r="L102" s="2">
        <f t="shared" si="28"/>
        <v>0.86854148627173211</v>
      </c>
      <c r="M102" s="29"/>
      <c r="N102" s="2"/>
      <c r="O102" s="28" t="b">
        <v>1</v>
      </c>
      <c r="P102" s="2" t="s">
        <v>228</v>
      </c>
      <c r="Q102" s="2" t="s">
        <v>711</v>
      </c>
      <c r="R102" s="2">
        <v>21.86</v>
      </c>
      <c r="S102" s="85">
        <v>1.77E-2</v>
      </c>
      <c r="T102" s="2">
        <v>0</v>
      </c>
      <c r="U102" s="2"/>
      <c r="V102" s="2"/>
      <c r="W102" s="2"/>
      <c r="X102" s="2"/>
      <c r="Y102" s="2"/>
      <c r="Z102" s="29"/>
    </row>
    <row r="103" spans="1:26" x14ac:dyDescent="0.35">
      <c r="A103" s="28" t="b">
        <v>1</v>
      </c>
      <c r="B103" s="2" t="s">
        <v>437</v>
      </c>
      <c r="C103" s="2" t="s">
        <v>438</v>
      </c>
      <c r="D103" s="2">
        <v>34.86</v>
      </c>
      <c r="E103" s="85"/>
      <c r="F103" s="2">
        <v>0</v>
      </c>
      <c r="G103" s="35"/>
      <c r="H103" s="35"/>
      <c r="I103" s="2">
        <f t="shared" si="30"/>
        <v>-12.989999999999998</v>
      </c>
      <c r="J103" s="85">
        <f t="shared" si="27"/>
        <v>-13.706666666666663</v>
      </c>
      <c r="K103" s="85">
        <f t="shared" si="31"/>
        <v>-0.71666666666666501</v>
      </c>
      <c r="L103" s="2">
        <f t="shared" si="28"/>
        <v>1.6433806291715787</v>
      </c>
      <c r="M103" s="29"/>
      <c r="N103" s="2"/>
      <c r="O103" s="28" t="b">
        <v>1</v>
      </c>
      <c r="P103" s="2" t="s">
        <v>230</v>
      </c>
      <c r="Q103" s="2" t="s">
        <v>712</v>
      </c>
      <c r="R103" s="2">
        <v>21.87</v>
      </c>
      <c r="S103" s="85">
        <v>1.7399999999999999E-2</v>
      </c>
      <c r="T103" s="2">
        <v>0</v>
      </c>
      <c r="U103" s="2"/>
      <c r="V103" s="2"/>
      <c r="W103" s="2"/>
      <c r="X103" s="2"/>
      <c r="Y103" s="2"/>
      <c r="Z103" s="29"/>
    </row>
    <row r="104" spans="1:26" x14ac:dyDescent="0.35">
      <c r="A104" s="28" t="b">
        <v>1</v>
      </c>
      <c r="B104" s="2" t="s">
        <v>439</v>
      </c>
      <c r="C104" s="2" t="s">
        <v>440</v>
      </c>
      <c r="D104" s="2">
        <v>34.81</v>
      </c>
      <c r="E104" s="85"/>
      <c r="F104" s="2">
        <v>0</v>
      </c>
      <c r="G104" s="35"/>
      <c r="H104" s="35"/>
      <c r="I104" s="2">
        <f t="shared" si="30"/>
        <v>-12.900000000000002</v>
      </c>
      <c r="J104" s="85">
        <f t="shared" si="27"/>
        <v>-13.706666666666663</v>
      </c>
      <c r="K104" s="85">
        <f t="shared" si="31"/>
        <v>-0.80666666666666131</v>
      </c>
      <c r="L104" s="2">
        <f t="shared" si="28"/>
        <v>1.7491653401116662</v>
      </c>
      <c r="M104" s="29">
        <f t="shared" ref="M104" si="36">AVERAGE(L102:L104)</f>
        <v>1.4203624851849923</v>
      </c>
      <c r="N104" s="2"/>
      <c r="O104" s="28" t="b">
        <v>1</v>
      </c>
      <c r="P104" s="2" t="s">
        <v>232</v>
      </c>
      <c r="Q104" s="2" t="s">
        <v>713</v>
      </c>
      <c r="R104" s="2">
        <v>21.91</v>
      </c>
      <c r="S104" s="85">
        <v>1.7100000000000001E-2</v>
      </c>
      <c r="T104" s="2">
        <v>0</v>
      </c>
      <c r="U104" s="2"/>
      <c r="V104" s="2"/>
      <c r="W104" s="2"/>
      <c r="X104" s="2"/>
      <c r="Y104" s="2"/>
      <c r="Z104" s="29"/>
    </row>
    <row r="105" spans="1:26" x14ac:dyDescent="0.35">
      <c r="A105" s="28" t="b">
        <v>1</v>
      </c>
      <c r="B105" s="2" t="s">
        <v>456</v>
      </c>
      <c r="C105" s="2" t="s">
        <v>457</v>
      </c>
      <c r="D105" s="2">
        <v>34.520000000000003</v>
      </c>
      <c r="E105" s="85"/>
      <c r="F105" s="2">
        <v>0</v>
      </c>
      <c r="G105" s="35"/>
      <c r="H105" s="35"/>
      <c r="I105" s="2">
        <f t="shared" si="30"/>
        <v>-14.380000000000003</v>
      </c>
      <c r="J105" s="85">
        <f t="shared" si="27"/>
        <v>-13.706666666666663</v>
      </c>
      <c r="K105" s="85">
        <f t="shared" si="31"/>
        <v>0.67333333333333911</v>
      </c>
      <c r="L105" s="2">
        <f t="shared" si="28"/>
        <v>0.62705620477512813</v>
      </c>
      <c r="M105" s="29"/>
      <c r="N105" s="2"/>
      <c r="O105" s="28" t="b">
        <v>1</v>
      </c>
      <c r="P105" s="2" t="s">
        <v>235</v>
      </c>
      <c r="Q105" s="2" t="s">
        <v>714</v>
      </c>
      <c r="R105" s="2">
        <v>20.14</v>
      </c>
      <c r="S105" s="85">
        <v>5.9900000000000002E-2</v>
      </c>
      <c r="T105" s="2">
        <v>0</v>
      </c>
      <c r="U105" s="2"/>
      <c r="V105" s="2"/>
      <c r="W105" s="2"/>
      <c r="X105" s="2"/>
      <c r="Y105" s="2"/>
      <c r="Z105" s="29"/>
    </row>
    <row r="106" spans="1:26" x14ac:dyDescent="0.35">
      <c r="A106" s="28" t="b">
        <v>1</v>
      </c>
      <c r="B106" s="2" t="s">
        <v>458</v>
      </c>
      <c r="C106" s="2" t="s">
        <v>459</v>
      </c>
      <c r="D106" s="2">
        <v>33.67</v>
      </c>
      <c r="E106" s="85"/>
      <c r="F106" s="2">
        <v>0</v>
      </c>
      <c r="G106" s="35"/>
      <c r="H106" s="35"/>
      <c r="I106" s="2">
        <f t="shared" si="30"/>
        <v>-13.48</v>
      </c>
      <c r="J106" s="85">
        <f t="shared" si="27"/>
        <v>-13.706666666666663</v>
      </c>
      <c r="K106" s="85">
        <f t="shared" si="31"/>
        <v>-0.22666666666666302</v>
      </c>
      <c r="L106" s="2">
        <f t="shared" si="28"/>
        <v>1.170128253206111</v>
      </c>
      <c r="M106" s="29"/>
      <c r="N106" s="2"/>
      <c r="O106" s="28" t="b">
        <v>1</v>
      </c>
      <c r="P106" s="2" t="s">
        <v>237</v>
      </c>
      <c r="Q106" s="2" t="s">
        <v>715</v>
      </c>
      <c r="R106" s="2">
        <v>20.190000000000001</v>
      </c>
      <c r="S106" s="85">
        <v>5.8099999999999999E-2</v>
      </c>
      <c r="T106" s="2">
        <v>0</v>
      </c>
      <c r="U106" s="2"/>
      <c r="V106" s="2"/>
      <c r="W106" s="2"/>
      <c r="X106" s="2"/>
      <c r="Y106" s="2"/>
      <c r="Z106" s="29"/>
    </row>
    <row r="107" spans="1:26" x14ac:dyDescent="0.35">
      <c r="A107" s="28" t="b">
        <v>1</v>
      </c>
      <c r="B107" s="2" t="s">
        <v>460</v>
      </c>
      <c r="C107" s="2" t="s">
        <v>461</v>
      </c>
      <c r="D107" s="2">
        <v>34.35</v>
      </c>
      <c r="E107" s="85"/>
      <c r="F107" s="2">
        <v>0</v>
      </c>
      <c r="G107" s="35"/>
      <c r="H107" s="35"/>
      <c r="I107" s="2">
        <f t="shared" si="30"/>
        <v>-14.25</v>
      </c>
      <c r="J107" s="85">
        <f t="shared" si="27"/>
        <v>-13.706666666666663</v>
      </c>
      <c r="K107" s="85">
        <f t="shared" si="31"/>
        <v>0.54333333333333655</v>
      </c>
      <c r="L107" s="2">
        <f t="shared" si="28"/>
        <v>0.6861836552218884</v>
      </c>
      <c r="M107" s="29">
        <f t="shared" ref="M107" si="37">AVERAGE(L105:L107)</f>
        <v>0.82778937106770922</v>
      </c>
      <c r="N107" s="2"/>
      <c r="O107" s="28" t="b">
        <v>1</v>
      </c>
      <c r="P107" s="2" t="s">
        <v>239</v>
      </c>
      <c r="Q107" s="2" t="s">
        <v>716</v>
      </c>
      <c r="R107" s="2">
        <v>20.100000000000001</v>
      </c>
      <c r="S107" s="85">
        <v>6.1499999999999999E-2</v>
      </c>
      <c r="T107" s="2">
        <v>0</v>
      </c>
      <c r="U107" s="2"/>
      <c r="V107" s="2"/>
      <c r="W107" s="2"/>
      <c r="X107" s="2"/>
      <c r="Y107" s="2"/>
      <c r="Z107" s="29"/>
    </row>
    <row r="108" spans="1:26" x14ac:dyDescent="0.35">
      <c r="A108" s="28" t="b">
        <v>1</v>
      </c>
      <c r="B108" s="2" t="s">
        <v>471</v>
      </c>
      <c r="C108" s="2" t="s">
        <v>472</v>
      </c>
      <c r="D108" s="2"/>
      <c r="E108" s="85"/>
      <c r="F108" s="2">
        <v>0</v>
      </c>
      <c r="G108" s="35"/>
      <c r="H108" s="35"/>
      <c r="I108" s="2">
        <f t="shared" si="30"/>
        <v>29.87</v>
      </c>
      <c r="J108" s="85">
        <f t="shared" si="27"/>
        <v>-13.706666666666663</v>
      </c>
      <c r="K108" s="85">
        <f t="shared" si="31"/>
        <v>-43.576666666666668</v>
      </c>
      <c r="L108" s="2"/>
      <c r="M108" s="29"/>
      <c r="N108" s="2"/>
      <c r="O108" s="28" t="b">
        <v>1</v>
      </c>
      <c r="P108" s="2" t="s">
        <v>241</v>
      </c>
      <c r="Q108" s="2" t="s">
        <v>717</v>
      </c>
      <c r="R108" s="2">
        <v>29.87</v>
      </c>
      <c r="S108" s="85">
        <v>1.93E-4</v>
      </c>
      <c r="T108" s="2">
        <v>0</v>
      </c>
      <c r="U108" s="2" t="s">
        <v>233</v>
      </c>
      <c r="V108" s="2"/>
      <c r="W108" s="2"/>
      <c r="X108" s="2"/>
      <c r="Y108" s="2"/>
      <c r="Z108" s="29"/>
    </row>
    <row r="109" spans="1:26" x14ac:dyDescent="0.35">
      <c r="A109" s="28" t="b">
        <v>1</v>
      </c>
      <c r="B109" s="2" t="s">
        <v>473</v>
      </c>
      <c r="C109" s="2" t="s">
        <v>474</v>
      </c>
      <c r="D109" s="2"/>
      <c r="E109" s="85"/>
      <c r="F109" s="2">
        <v>0</v>
      </c>
      <c r="G109" s="35"/>
      <c r="H109" s="35"/>
      <c r="I109" s="2">
        <f t="shared" si="30"/>
        <v>29.95</v>
      </c>
      <c r="J109" s="85">
        <f t="shared" si="27"/>
        <v>-13.706666666666663</v>
      </c>
      <c r="K109" s="85">
        <f t="shared" si="31"/>
        <v>-43.656666666666666</v>
      </c>
      <c r="L109" s="2"/>
      <c r="M109" s="29"/>
      <c r="N109" s="2"/>
      <c r="O109" s="28" t="b">
        <v>1</v>
      </c>
      <c r="P109" s="2" t="s">
        <v>243</v>
      </c>
      <c r="Q109" s="2" t="s">
        <v>718</v>
      </c>
      <c r="R109" s="2">
        <v>29.95</v>
      </c>
      <c r="S109" s="85">
        <v>1.8699999999999999E-4</v>
      </c>
      <c r="T109" s="2">
        <v>0</v>
      </c>
      <c r="U109" s="2" t="s">
        <v>233</v>
      </c>
      <c r="V109" s="2"/>
      <c r="W109" s="2"/>
      <c r="X109" s="2"/>
      <c r="Y109" s="2"/>
      <c r="Z109" s="29"/>
    </row>
    <row r="110" spans="1:26" x14ac:dyDescent="0.35">
      <c r="A110" s="28" t="b">
        <v>1</v>
      </c>
      <c r="B110" s="2" t="s">
        <v>475</v>
      </c>
      <c r="C110" s="2" t="s">
        <v>476</v>
      </c>
      <c r="D110" s="2">
        <v>40</v>
      </c>
      <c r="E110" s="85"/>
      <c r="F110" s="2">
        <v>0</v>
      </c>
      <c r="G110" s="35" t="s">
        <v>222</v>
      </c>
      <c r="H110" s="35"/>
      <c r="I110" s="2">
        <f t="shared" si="30"/>
        <v>-10.07</v>
      </c>
      <c r="J110" s="85">
        <f t="shared" si="27"/>
        <v>-13.706666666666663</v>
      </c>
      <c r="K110" s="85">
        <f t="shared" si="31"/>
        <v>-3.6366666666666632</v>
      </c>
      <c r="L110" s="2"/>
      <c r="M110" s="29" t="e">
        <f t="shared" ref="M110" si="38">AVERAGE(L108:L110)</f>
        <v>#DIV/0!</v>
      </c>
      <c r="N110" s="2"/>
      <c r="O110" s="28" t="b">
        <v>1</v>
      </c>
      <c r="P110" s="2" t="s">
        <v>245</v>
      </c>
      <c r="Q110" s="2" t="s">
        <v>719</v>
      </c>
      <c r="R110" s="2">
        <v>29.93</v>
      </c>
      <c r="S110" s="85">
        <v>1.8900000000000001E-4</v>
      </c>
      <c r="T110" s="2">
        <v>0</v>
      </c>
      <c r="U110" s="2" t="s">
        <v>233</v>
      </c>
      <c r="V110" s="2"/>
      <c r="W110" s="2"/>
      <c r="X110" s="2"/>
      <c r="Y110" s="2"/>
      <c r="Z110" s="29"/>
    </row>
    <row r="111" spans="1:26" x14ac:dyDescent="0.35">
      <c r="A111" s="28" t="b">
        <v>1</v>
      </c>
      <c r="B111" s="2" t="s">
        <v>486</v>
      </c>
      <c r="C111" s="2" t="s">
        <v>487</v>
      </c>
      <c r="D111" s="2">
        <v>35.909999999999997</v>
      </c>
      <c r="E111" s="85"/>
      <c r="F111" s="2">
        <v>0</v>
      </c>
      <c r="G111" s="35"/>
      <c r="H111" s="35"/>
      <c r="I111" s="2">
        <f t="shared" si="30"/>
        <v>-12.949999999999996</v>
      </c>
      <c r="J111" s="85">
        <f t="shared" si="27"/>
        <v>-13.706666666666663</v>
      </c>
      <c r="K111" s="85">
        <f t="shared" si="31"/>
        <v>-0.75666666666666771</v>
      </c>
      <c r="L111" s="2">
        <f t="shared" si="28"/>
        <v>1.6895823473100491</v>
      </c>
      <c r="M111" s="29"/>
      <c r="N111" s="2"/>
      <c r="O111" s="28" t="b">
        <v>1</v>
      </c>
      <c r="P111" s="2" t="s">
        <v>247</v>
      </c>
      <c r="Q111" s="2" t="s">
        <v>720</v>
      </c>
      <c r="R111" s="2">
        <v>22.96</v>
      </c>
      <c r="S111" s="85">
        <v>8.0300000000000007E-3</v>
      </c>
      <c r="T111" s="2">
        <v>0</v>
      </c>
      <c r="U111" s="2"/>
      <c r="V111" s="2"/>
      <c r="W111" s="2"/>
      <c r="X111" s="2"/>
      <c r="Y111" s="2"/>
      <c r="Z111" s="29"/>
    </row>
    <row r="112" spans="1:26" x14ac:dyDescent="0.35">
      <c r="A112" s="28" t="b">
        <v>1</v>
      </c>
      <c r="B112" s="2" t="s">
        <v>488</v>
      </c>
      <c r="C112" s="2" t="s">
        <v>489</v>
      </c>
      <c r="D112" s="2">
        <v>35.340000000000003</v>
      </c>
      <c r="E112" s="85"/>
      <c r="F112" s="2">
        <v>0</v>
      </c>
      <c r="G112" s="35"/>
      <c r="H112" s="35"/>
      <c r="I112" s="2">
        <f t="shared" si="30"/>
        <v>-12.320000000000004</v>
      </c>
      <c r="J112" s="85">
        <f t="shared" si="27"/>
        <v>-13.706666666666663</v>
      </c>
      <c r="K112" s="85">
        <f t="shared" si="31"/>
        <v>-1.3866666666666596</v>
      </c>
      <c r="L112" s="2">
        <f t="shared" si="28"/>
        <v>2.6147384944041971</v>
      </c>
      <c r="M112" s="29"/>
      <c r="N112" s="2"/>
      <c r="O112" s="28" t="b">
        <v>1</v>
      </c>
      <c r="P112" s="2" t="s">
        <v>249</v>
      </c>
      <c r="Q112" s="2" t="s">
        <v>721</v>
      </c>
      <c r="R112" s="2">
        <v>23.02</v>
      </c>
      <c r="S112" s="85">
        <v>7.7099999999999998E-3</v>
      </c>
      <c r="T112" s="2">
        <v>0</v>
      </c>
      <c r="U112" s="2"/>
      <c r="V112" s="2"/>
      <c r="W112" s="2"/>
      <c r="X112" s="2"/>
      <c r="Y112" s="2"/>
      <c r="Z112" s="29"/>
    </row>
    <row r="113" spans="1:29" x14ac:dyDescent="0.35">
      <c r="A113" s="86" t="b">
        <v>1</v>
      </c>
      <c r="B113" s="87" t="s">
        <v>490</v>
      </c>
      <c r="C113" s="87" t="s">
        <v>491</v>
      </c>
      <c r="D113" s="87">
        <v>35.71</v>
      </c>
      <c r="E113" s="88"/>
      <c r="F113" s="87">
        <v>0</v>
      </c>
      <c r="G113" s="87"/>
      <c r="H113" s="35"/>
      <c r="I113" s="2">
        <f t="shared" si="30"/>
        <v>-12.68</v>
      </c>
      <c r="J113" s="85">
        <f t="shared" si="27"/>
        <v>-13.706666666666663</v>
      </c>
      <c r="K113" s="85">
        <f t="shared" si="31"/>
        <v>-1.0266666666666637</v>
      </c>
      <c r="L113" s="2">
        <f t="shared" si="28"/>
        <v>2.0373116199145804</v>
      </c>
      <c r="M113" s="29">
        <f t="shared" ref="M113" si="39">AVERAGE(L111:L113)</f>
        <v>2.1138774872096087</v>
      </c>
      <c r="N113" s="2"/>
      <c r="O113" s="28" t="b">
        <v>1</v>
      </c>
      <c r="P113" s="2" t="s">
        <v>251</v>
      </c>
      <c r="Q113" s="2" t="s">
        <v>722</v>
      </c>
      <c r="R113" s="2">
        <v>23.03</v>
      </c>
      <c r="S113" s="85">
        <v>7.6600000000000001E-3</v>
      </c>
      <c r="T113" s="2">
        <v>0</v>
      </c>
      <c r="U113" s="2"/>
      <c r="V113" s="2"/>
      <c r="W113" s="2"/>
      <c r="X113" s="2"/>
      <c r="Y113" s="2"/>
      <c r="Z113" s="29"/>
    </row>
    <row r="114" spans="1:29" x14ac:dyDescent="0.35">
      <c r="A114" s="91" t="b">
        <v>1</v>
      </c>
      <c r="B114" s="96" t="s">
        <v>501</v>
      </c>
      <c r="C114" s="96" t="s">
        <v>502</v>
      </c>
      <c r="D114" s="97">
        <v>34.71</v>
      </c>
      <c r="E114" s="98"/>
      <c r="F114" s="92">
        <v>0</v>
      </c>
      <c r="G114" s="92"/>
      <c r="H114" s="35"/>
      <c r="I114" s="2">
        <f t="shared" si="30"/>
        <v>-12.130000000000003</v>
      </c>
      <c r="J114" s="85">
        <f t="shared" si="27"/>
        <v>-13.706666666666663</v>
      </c>
      <c r="K114" s="85">
        <f t="shared" si="31"/>
        <v>-1.5766666666666609</v>
      </c>
      <c r="L114" s="2">
        <f t="shared" si="28"/>
        <v>2.9827988009007425</v>
      </c>
      <c r="M114" s="29"/>
      <c r="N114" s="2"/>
      <c r="O114" s="28" t="b">
        <v>1</v>
      </c>
      <c r="P114" s="2" t="s">
        <v>253</v>
      </c>
      <c r="Q114" s="2" t="s">
        <v>723</v>
      </c>
      <c r="R114" s="2">
        <v>22.58</v>
      </c>
      <c r="S114" s="85">
        <v>1.0500000000000001E-2</v>
      </c>
      <c r="T114" s="2">
        <v>0</v>
      </c>
      <c r="U114" s="2"/>
      <c r="V114" s="2"/>
      <c r="W114" s="2"/>
      <c r="X114" s="2"/>
      <c r="Y114" s="2"/>
      <c r="Z114" s="29"/>
    </row>
    <row r="115" spans="1:29" x14ac:dyDescent="0.35">
      <c r="A115" s="28" t="b">
        <v>1</v>
      </c>
      <c r="B115" s="2" t="s">
        <v>503</v>
      </c>
      <c r="C115" s="2" t="s">
        <v>504</v>
      </c>
      <c r="D115" s="2">
        <v>35.6</v>
      </c>
      <c r="E115" s="85"/>
      <c r="F115" s="2">
        <v>0</v>
      </c>
      <c r="G115" s="2"/>
      <c r="H115" s="35"/>
      <c r="I115" s="2">
        <f t="shared" si="30"/>
        <v>-12.990000000000002</v>
      </c>
      <c r="J115" s="85">
        <f t="shared" si="27"/>
        <v>-13.706666666666663</v>
      </c>
      <c r="K115" s="85">
        <f t="shared" si="31"/>
        <v>-0.71666666666666146</v>
      </c>
      <c r="L115" s="2">
        <f t="shared" si="28"/>
        <v>1.6433806291715747</v>
      </c>
      <c r="M115" s="29"/>
      <c r="N115" s="2"/>
      <c r="O115" s="28" t="b">
        <v>1</v>
      </c>
      <c r="P115" s="2" t="s">
        <v>255</v>
      </c>
      <c r="Q115" s="2" t="s">
        <v>724</v>
      </c>
      <c r="R115" s="2">
        <v>22.61</v>
      </c>
      <c r="S115" s="85">
        <v>1.03E-2</v>
      </c>
      <c r="T115" s="2">
        <v>0</v>
      </c>
      <c r="U115" s="2"/>
      <c r="V115" s="2"/>
      <c r="W115" s="2"/>
      <c r="X115" s="2"/>
      <c r="Y115" s="2"/>
      <c r="Z115" s="29"/>
      <c r="AA115" s="2"/>
    </row>
    <row r="116" spans="1:29" x14ac:dyDescent="0.35">
      <c r="A116" s="28" t="b">
        <v>1</v>
      </c>
      <c r="B116" s="2" t="s">
        <v>505</v>
      </c>
      <c r="C116" s="2" t="s">
        <v>506</v>
      </c>
      <c r="D116" s="2">
        <v>35.14</v>
      </c>
      <c r="E116" s="85"/>
      <c r="F116" s="2">
        <v>0</v>
      </c>
      <c r="G116" s="2"/>
      <c r="H116" s="87"/>
      <c r="I116" s="2">
        <f t="shared" si="30"/>
        <v>-12.530000000000001</v>
      </c>
      <c r="J116" s="85">
        <f t="shared" si="27"/>
        <v>-13.706666666666663</v>
      </c>
      <c r="K116" s="85">
        <f t="shared" si="31"/>
        <v>-1.1766666666666623</v>
      </c>
      <c r="L116" s="2">
        <f t="shared" si="28"/>
        <v>2.2605387785463051</v>
      </c>
      <c r="M116" s="29">
        <f t="shared" ref="M116" si="40">AVERAGE(L114:L116)</f>
        <v>2.2955727362062075</v>
      </c>
      <c r="N116" s="2"/>
      <c r="O116" s="86" t="b">
        <v>1</v>
      </c>
      <c r="P116" s="87" t="s">
        <v>257</v>
      </c>
      <c r="Q116" s="87" t="s">
        <v>725</v>
      </c>
      <c r="R116" s="87">
        <v>22.61</v>
      </c>
      <c r="S116" s="88">
        <v>1.04E-2</v>
      </c>
      <c r="T116" s="87">
        <v>0</v>
      </c>
      <c r="U116" s="87"/>
      <c r="V116" s="2"/>
      <c r="W116" s="2"/>
      <c r="X116" s="2"/>
      <c r="Y116" s="2"/>
      <c r="Z116" s="29"/>
      <c r="AA116" s="2"/>
    </row>
    <row r="117" spans="1:29" x14ac:dyDescent="0.35">
      <c r="A117" s="28" t="b">
        <v>1</v>
      </c>
      <c r="B117" s="2" t="s">
        <v>516</v>
      </c>
      <c r="C117" s="2" t="s">
        <v>517</v>
      </c>
      <c r="D117" s="2">
        <v>36.5</v>
      </c>
      <c r="E117" s="85"/>
      <c r="F117" s="2">
        <v>0</v>
      </c>
      <c r="G117" s="2"/>
      <c r="H117" s="92"/>
      <c r="I117" s="2">
        <f t="shared" si="30"/>
        <v>-11.530000000000001</v>
      </c>
      <c r="J117" s="85">
        <f t="shared" si="27"/>
        <v>-13.706666666666663</v>
      </c>
      <c r="K117" s="85">
        <f t="shared" si="31"/>
        <v>-2.1766666666666623</v>
      </c>
      <c r="L117" s="2">
        <f t="shared" si="28"/>
        <v>4.5210775570926103</v>
      </c>
      <c r="M117" s="29"/>
      <c r="N117" s="2"/>
      <c r="O117" s="91" t="b">
        <v>1</v>
      </c>
      <c r="P117" s="92" t="s">
        <v>259</v>
      </c>
      <c r="Q117" s="92" t="s">
        <v>726</v>
      </c>
      <c r="R117" s="92">
        <v>24.97</v>
      </c>
      <c r="S117" s="93">
        <v>2.1199999999999999E-3</v>
      </c>
      <c r="T117" s="92">
        <v>0</v>
      </c>
      <c r="U117" s="92"/>
      <c r="V117" s="2"/>
      <c r="W117" s="2"/>
      <c r="X117" s="2"/>
      <c r="Y117" s="2"/>
      <c r="Z117" s="29"/>
      <c r="AA117" s="2"/>
    </row>
    <row r="118" spans="1:29" x14ac:dyDescent="0.35">
      <c r="A118" s="28" t="b">
        <v>1</v>
      </c>
      <c r="B118" s="2" t="s">
        <v>518</v>
      </c>
      <c r="C118" s="2" t="s">
        <v>519</v>
      </c>
      <c r="D118" s="2">
        <v>36.46</v>
      </c>
      <c r="E118" s="85"/>
      <c r="F118" s="2">
        <v>0</v>
      </c>
      <c r="G118" s="2"/>
      <c r="H118" s="2"/>
      <c r="I118" s="2">
        <f t="shared" si="30"/>
        <v>-11.46</v>
      </c>
      <c r="J118" s="85">
        <f t="shared" si="27"/>
        <v>-13.706666666666663</v>
      </c>
      <c r="K118" s="85">
        <f t="shared" si="31"/>
        <v>-2.2466666666666626</v>
      </c>
      <c r="L118" s="2">
        <f t="shared" si="28"/>
        <v>4.7458505396339339</v>
      </c>
      <c r="M118" s="29"/>
      <c r="N118" s="2"/>
      <c r="O118" s="28" t="b">
        <v>1</v>
      </c>
      <c r="P118" s="2" t="s">
        <v>261</v>
      </c>
      <c r="Q118" s="2" t="s">
        <v>727</v>
      </c>
      <c r="R118" s="2">
        <v>25</v>
      </c>
      <c r="S118" s="85">
        <v>2.0899999999999998E-3</v>
      </c>
      <c r="T118" s="2">
        <v>0</v>
      </c>
      <c r="U118" s="2"/>
      <c r="V118" s="87"/>
      <c r="W118" s="87"/>
      <c r="X118" s="87"/>
      <c r="Y118" s="2"/>
      <c r="Z118" s="29"/>
      <c r="AA118" s="2"/>
      <c r="AB118" s="2"/>
      <c r="AC118" s="2"/>
    </row>
    <row r="119" spans="1:29" s="95" customFormat="1" x14ac:dyDescent="0.35">
      <c r="A119" s="28" t="b">
        <v>1</v>
      </c>
      <c r="B119" s="2" t="s">
        <v>520</v>
      </c>
      <c r="C119" s="2" t="s">
        <v>521</v>
      </c>
      <c r="D119" s="2">
        <v>35.840000000000003</v>
      </c>
      <c r="E119" s="85"/>
      <c r="F119" s="2">
        <v>0</v>
      </c>
      <c r="G119" s="2"/>
      <c r="H119" s="2"/>
      <c r="I119" s="2">
        <f t="shared" si="30"/>
        <v>-10.830000000000002</v>
      </c>
      <c r="J119" s="85">
        <f t="shared" si="27"/>
        <v>-13.706666666666663</v>
      </c>
      <c r="K119" s="85">
        <f t="shared" si="31"/>
        <v>-2.8766666666666616</v>
      </c>
      <c r="L119" s="2">
        <f t="shared" si="28"/>
        <v>7.3445121597217309</v>
      </c>
      <c r="M119" s="29">
        <f t="shared" ref="M119" si="41">AVERAGE(L117:L119)</f>
        <v>5.5371467521494253</v>
      </c>
      <c r="N119" s="87"/>
      <c r="O119" s="28" t="b">
        <v>1</v>
      </c>
      <c r="P119" s="2" t="s">
        <v>263</v>
      </c>
      <c r="Q119" s="2" t="s">
        <v>728</v>
      </c>
      <c r="R119" s="2">
        <v>25.01</v>
      </c>
      <c r="S119" s="85">
        <v>2.0699999999999998E-3</v>
      </c>
      <c r="T119" s="2">
        <v>0</v>
      </c>
      <c r="U119" s="2"/>
      <c r="V119" s="92"/>
      <c r="W119" s="92"/>
      <c r="X119" s="92"/>
      <c r="Y119" s="87"/>
      <c r="Z119" s="100"/>
      <c r="AA119" s="87"/>
      <c r="AB119" s="87"/>
      <c r="AC119" s="87"/>
    </row>
    <row r="120" spans="1:29" s="95" customFormat="1" ht="14" customHeight="1" x14ac:dyDescent="0.35">
      <c r="A120" s="28" t="b">
        <v>1</v>
      </c>
      <c r="B120" s="2" t="s">
        <v>531</v>
      </c>
      <c r="C120" s="2" t="s">
        <v>532</v>
      </c>
      <c r="D120" s="2">
        <v>34.83</v>
      </c>
      <c r="E120" s="85"/>
      <c r="F120" s="2">
        <v>0</v>
      </c>
      <c r="G120" s="2"/>
      <c r="H120" s="2"/>
      <c r="I120" s="2">
        <f t="shared" si="30"/>
        <v>-13.509999999999998</v>
      </c>
      <c r="J120" s="85">
        <f t="shared" si="27"/>
        <v>-13.706666666666663</v>
      </c>
      <c r="K120" s="85">
        <f t="shared" si="31"/>
        <v>-0.19666666666666544</v>
      </c>
      <c r="L120" s="2">
        <f t="shared" si="28"/>
        <v>1.1460473619700022</v>
      </c>
      <c r="M120" s="29"/>
      <c r="N120" s="92"/>
      <c r="O120" s="28" t="b">
        <v>1</v>
      </c>
      <c r="P120" s="2" t="s">
        <v>265</v>
      </c>
      <c r="Q120" s="2" t="s">
        <v>729</v>
      </c>
      <c r="R120" s="2">
        <v>21.32</v>
      </c>
      <c r="S120" s="85">
        <v>2.5899999999999999E-2</v>
      </c>
      <c r="T120" s="2">
        <v>0</v>
      </c>
      <c r="U120" s="2"/>
      <c r="V120" s="2"/>
      <c r="W120" s="2"/>
      <c r="X120" s="2"/>
      <c r="Y120" s="92"/>
      <c r="Z120" s="94"/>
      <c r="AA120" s="87"/>
      <c r="AB120" s="87"/>
      <c r="AC120" s="87"/>
    </row>
    <row r="121" spans="1:29" x14ac:dyDescent="0.35">
      <c r="A121" s="28" t="b">
        <v>1</v>
      </c>
      <c r="B121" s="2" t="s">
        <v>533</v>
      </c>
      <c r="C121" s="2" t="s">
        <v>534</v>
      </c>
      <c r="D121" s="2">
        <v>35.049999999999997</v>
      </c>
      <c r="E121" s="85"/>
      <c r="F121" s="2">
        <v>0</v>
      </c>
      <c r="G121" s="2"/>
      <c r="H121" s="2"/>
      <c r="I121" s="2">
        <f t="shared" si="30"/>
        <v>-13.589999999999996</v>
      </c>
      <c r="J121" s="85">
        <f t="shared" si="27"/>
        <v>-13.706666666666663</v>
      </c>
      <c r="K121" s="85">
        <f t="shared" si="31"/>
        <v>-0.11666666666666714</v>
      </c>
      <c r="L121" s="2">
        <f t="shared" si="28"/>
        <v>1.0842268703014186</v>
      </c>
      <c r="M121" s="29"/>
      <c r="N121" s="2"/>
      <c r="O121" s="28" t="b">
        <v>1</v>
      </c>
      <c r="P121" s="2" t="s">
        <v>267</v>
      </c>
      <c r="Q121" s="2" t="s">
        <v>730</v>
      </c>
      <c r="R121" s="2">
        <v>21.46</v>
      </c>
      <c r="S121" s="85">
        <v>2.35E-2</v>
      </c>
      <c r="T121" s="2">
        <v>0</v>
      </c>
      <c r="U121" s="2"/>
      <c r="V121" s="2"/>
      <c r="W121" s="2"/>
      <c r="X121" s="2"/>
      <c r="Y121" s="2"/>
      <c r="Z121" s="29"/>
      <c r="AA121" s="2"/>
      <c r="AB121" s="2"/>
      <c r="AC121" s="2"/>
    </row>
    <row r="122" spans="1:29" x14ac:dyDescent="0.35">
      <c r="A122" s="28" t="b">
        <v>1</v>
      </c>
      <c r="B122" s="2" t="s">
        <v>535</v>
      </c>
      <c r="C122" s="2" t="s">
        <v>536</v>
      </c>
      <c r="D122" s="2">
        <v>34.229999999999997</v>
      </c>
      <c r="E122" s="85"/>
      <c r="F122" s="2">
        <v>0</v>
      </c>
      <c r="G122" s="2"/>
      <c r="H122" s="2"/>
      <c r="I122" s="2">
        <f t="shared" si="30"/>
        <v>-12.929999999999996</v>
      </c>
      <c r="J122" s="85">
        <f t="shared" si="27"/>
        <v>-13.706666666666663</v>
      </c>
      <c r="K122" s="85">
        <f t="shared" si="31"/>
        <v>-0.77666666666666728</v>
      </c>
      <c r="L122" s="2">
        <f t="shared" si="28"/>
        <v>1.7131680379409131</v>
      </c>
      <c r="M122" s="29">
        <f t="shared" ref="M122" si="42">AVERAGE(L120:L122)</f>
        <v>1.3144807567374446</v>
      </c>
      <c r="N122" s="2"/>
      <c r="O122" s="28" t="b">
        <v>1</v>
      </c>
      <c r="P122" s="2" t="s">
        <v>269</v>
      </c>
      <c r="Q122" s="2" t="s">
        <v>731</v>
      </c>
      <c r="R122" s="2">
        <v>21.3</v>
      </c>
      <c r="S122" s="85">
        <v>2.6200000000000001E-2</v>
      </c>
      <c r="T122" s="2">
        <v>0</v>
      </c>
      <c r="U122" s="2"/>
      <c r="V122" s="2"/>
      <c r="W122" s="2"/>
      <c r="X122" s="2"/>
      <c r="Y122" s="2"/>
      <c r="Z122" s="29"/>
      <c r="AA122" s="2"/>
      <c r="AB122" s="2"/>
      <c r="AC122" s="2"/>
    </row>
    <row r="123" spans="1:29" x14ac:dyDescent="0.35">
      <c r="A123" s="28" t="b">
        <v>1</v>
      </c>
      <c r="B123" s="2" t="s">
        <v>540</v>
      </c>
      <c r="C123" s="2" t="s">
        <v>541</v>
      </c>
      <c r="D123" s="2">
        <v>40</v>
      </c>
      <c r="E123" s="85"/>
      <c r="F123" s="2">
        <v>0</v>
      </c>
      <c r="G123" s="2" t="s">
        <v>222</v>
      </c>
      <c r="H123" s="2"/>
      <c r="I123" s="2">
        <f t="shared" si="30"/>
        <v>-11.120000000000001</v>
      </c>
      <c r="J123" s="85">
        <f t="shared" si="27"/>
        <v>-13.706666666666663</v>
      </c>
      <c r="K123" s="85">
        <f t="shared" si="31"/>
        <v>-2.5866666666666625</v>
      </c>
      <c r="L123" s="2"/>
      <c r="M123" s="29"/>
      <c r="N123" s="2"/>
      <c r="O123" s="28" t="b">
        <v>1</v>
      </c>
      <c r="P123" s="2" t="s">
        <v>271</v>
      </c>
      <c r="Q123" s="2" t="s">
        <v>732</v>
      </c>
      <c r="R123" s="2">
        <v>28.88</v>
      </c>
      <c r="S123" s="85">
        <v>2.8400000000000002E-4</v>
      </c>
      <c r="T123" s="2">
        <v>0</v>
      </c>
      <c r="U123" s="2" t="s">
        <v>233</v>
      </c>
      <c r="V123" s="2"/>
      <c r="W123" s="2"/>
      <c r="X123" s="2"/>
      <c r="Y123" s="2"/>
      <c r="Z123" s="29"/>
      <c r="AA123" s="2"/>
      <c r="AB123" s="2"/>
      <c r="AC123" s="2"/>
    </row>
    <row r="124" spans="1:29" x14ac:dyDescent="0.35">
      <c r="A124" s="28" t="b">
        <v>1</v>
      </c>
      <c r="B124" s="2" t="s">
        <v>542</v>
      </c>
      <c r="C124" s="2" t="s">
        <v>543</v>
      </c>
      <c r="D124" s="2"/>
      <c r="E124" s="85"/>
      <c r="F124" s="2">
        <v>0</v>
      </c>
      <c r="G124" s="2"/>
      <c r="H124" s="2"/>
      <c r="I124" s="2">
        <f t="shared" si="30"/>
        <v>29.07</v>
      </c>
      <c r="J124" s="85">
        <f t="shared" si="27"/>
        <v>-13.706666666666663</v>
      </c>
      <c r="K124" s="85">
        <f t="shared" si="31"/>
        <v>-42.776666666666664</v>
      </c>
      <c r="L124" s="2"/>
      <c r="M124" s="29"/>
      <c r="N124" s="2"/>
      <c r="O124" s="28" t="b">
        <v>1</v>
      </c>
      <c r="P124" s="2" t="s">
        <v>273</v>
      </c>
      <c r="Q124" s="2" t="s">
        <v>733</v>
      </c>
      <c r="R124" s="2">
        <v>29.07</v>
      </c>
      <c r="S124" s="85">
        <v>2.63E-4</v>
      </c>
      <c r="T124" s="2">
        <v>0</v>
      </c>
      <c r="U124" s="2" t="s">
        <v>233</v>
      </c>
      <c r="V124" s="2"/>
      <c r="W124" s="2"/>
      <c r="X124" s="2"/>
      <c r="Y124" s="2"/>
      <c r="Z124" s="29"/>
      <c r="AA124" s="2"/>
      <c r="AB124" s="2"/>
      <c r="AC124" s="2"/>
    </row>
    <row r="125" spans="1:29" x14ac:dyDescent="0.35">
      <c r="A125" s="28" t="b">
        <v>1</v>
      </c>
      <c r="B125" s="2" t="s">
        <v>544</v>
      </c>
      <c r="C125" s="2" t="s">
        <v>545</v>
      </c>
      <c r="D125" s="2"/>
      <c r="E125" s="85"/>
      <c r="F125" s="2">
        <v>0</v>
      </c>
      <c r="G125" s="2"/>
      <c r="H125" s="2"/>
      <c r="I125" s="2">
        <f t="shared" si="30"/>
        <v>29.12</v>
      </c>
      <c r="J125" s="85">
        <f t="shared" si="27"/>
        <v>-13.706666666666663</v>
      </c>
      <c r="K125" s="85">
        <f t="shared" si="31"/>
        <v>-42.826666666666668</v>
      </c>
      <c r="L125" s="2"/>
      <c r="M125" s="29" t="e">
        <f t="shared" ref="M125" si="43">AVERAGE(L123:L125)</f>
        <v>#DIV/0!</v>
      </c>
      <c r="N125" s="2"/>
      <c r="O125" s="28" t="b">
        <v>1</v>
      </c>
      <c r="P125" s="2" t="s">
        <v>275</v>
      </c>
      <c r="Q125" s="2" t="s">
        <v>734</v>
      </c>
      <c r="R125" s="2">
        <v>29.12</v>
      </c>
      <c r="S125" s="85">
        <v>2.5700000000000001E-4</v>
      </c>
      <c r="T125" s="2">
        <v>0</v>
      </c>
      <c r="U125" s="2" t="s">
        <v>233</v>
      </c>
      <c r="V125" s="2"/>
      <c r="W125" s="2"/>
      <c r="X125" s="2"/>
      <c r="Y125" s="2"/>
      <c r="Z125" s="29"/>
      <c r="AA125" s="2"/>
      <c r="AB125" s="2"/>
      <c r="AC125" s="2"/>
    </row>
    <row r="126" spans="1:29" x14ac:dyDescent="0.35">
      <c r="A126" s="28" t="b">
        <v>1</v>
      </c>
      <c r="B126" s="2" t="s">
        <v>327</v>
      </c>
      <c r="C126" s="2" t="s">
        <v>328</v>
      </c>
      <c r="D126" s="2">
        <v>35.909999999999997</v>
      </c>
      <c r="E126" s="85"/>
      <c r="F126" s="2">
        <v>0</v>
      </c>
      <c r="G126" s="2"/>
      <c r="H126" s="2"/>
      <c r="I126" s="2">
        <f t="shared" si="30"/>
        <v>-12.069999999999997</v>
      </c>
      <c r="J126" s="85">
        <f t="shared" si="27"/>
        <v>-13.706666666666663</v>
      </c>
      <c r="K126" s="85">
        <f t="shared" si="31"/>
        <v>-1.6366666666666667</v>
      </c>
      <c r="L126" s="2">
        <f t="shared" si="28"/>
        <v>3.1094656214169896</v>
      </c>
      <c r="M126" s="29"/>
      <c r="N126" s="2"/>
      <c r="O126" s="28" t="b">
        <v>1</v>
      </c>
      <c r="P126" s="2" t="s">
        <v>279</v>
      </c>
      <c r="Q126" s="2" t="s">
        <v>280</v>
      </c>
      <c r="R126" s="2">
        <v>23.84</v>
      </c>
      <c r="S126" s="85">
        <v>4.3800000000000002E-3</v>
      </c>
      <c r="T126" s="2">
        <v>0</v>
      </c>
      <c r="U126" s="2"/>
      <c r="V126" s="2"/>
      <c r="W126" s="2"/>
      <c r="X126" s="2"/>
      <c r="Y126" s="2"/>
      <c r="Z126" s="29"/>
      <c r="AA126" s="2"/>
      <c r="AB126" s="2"/>
      <c r="AC126" s="2"/>
    </row>
    <row r="127" spans="1:29" x14ac:dyDescent="0.35">
      <c r="A127" s="28" t="b">
        <v>1</v>
      </c>
      <c r="B127" s="2" t="s">
        <v>329</v>
      </c>
      <c r="C127" s="2" t="s">
        <v>330</v>
      </c>
      <c r="D127" s="2">
        <v>37.5</v>
      </c>
      <c r="E127" s="85"/>
      <c r="F127" s="2">
        <v>0</v>
      </c>
      <c r="G127" s="2"/>
      <c r="H127" s="2"/>
      <c r="I127" s="2">
        <f t="shared" si="30"/>
        <v>-13.620000000000001</v>
      </c>
      <c r="J127" s="85">
        <f t="shared" si="27"/>
        <v>-13.706666666666663</v>
      </c>
      <c r="K127" s="85">
        <f t="shared" si="31"/>
        <v>-8.6666666666662451E-2</v>
      </c>
      <c r="L127" s="2">
        <f t="shared" si="28"/>
        <v>1.0619138039623544</v>
      </c>
      <c r="M127" s="29"/>
      <c r="N127" s="2"/>
      <c r="O127" s="28" t="b">
        <v>1</v>
      </c>
      <c r="P127" s="2" t="s">
        <v>281</v>
      </c>
      <c r="Q127" s="2" t="s">
        <v>282</v>
      </c>
      <c r="R127" s="2">
        <v>23.88</v>
      </c>
      <c r="S127" s="85">
        <v>4.2700000000000004E-3</v>
      </c>
      <c r="T127" s="2">
        <v>0</v>
      </c>
      <c r="U127" s="2"/>
      <c r="V127" s="2"/>
      <c r="W127" s="2"/>
      <c r="X127" s="2"/>
      <c r="Y127" s="2"/>
      <c r="Z127" s="29"/>
      <c r="AA127" s="2"/>
    </row>
    <row r="128" spans="1:29" x14ac:dyDescent="0.35">
      <c r="A128" s="28" t="b">
        <v>1</v>
      </c>
      <c r="B128" s="2" t="s">
        <v>331</v>
      </c>
      <c r="C128" s="2" t="s">
        <v>332</v>
      </c>
      <c r="D128" s="2">
        <v>34.590000000000003</v>
      </c>
      <c r="E128" s="85"/>
      <c r="F128" s="2">
        <v>0</v>
      </c>
      <c r="G128" s="2"/>
      <c r="H128" s="2"/>
      <c r="I128" s="2">
        <f t="shared" si="30"/>
        <v>-10.620000000000005</v>
      </c>
      <c r="J128" s="85">
        <f t="shared" si="27"/>
        <v>-13.706666666666663</v>
      </c>
      <c r="K128" s="85">
        <f t="shared" si="31"/>
        <v>-3.0866666666666589</v>
      </c>
      <c r="L128" s="2">
        <f t="shared" si="28"/>
        <v>8.4953104316988135</v>
      </c>
      <c r="M128" s="29">
        <f t="shared" ref="M128" si="44">AVERAGE(L126:L128)</f>
        <v>4.2222299523593856</v>
      </c>
      <c r="N128" s="2"/>
      <c r="O128" s="28" t="b">
        <v>1</v>
      </c>
      <c r="P128" s="2" t="s">
        <v>283</v>
      </c>
      <c r="Q128" s="2" t="s">
        <v>284</v>
      </c>
      <c r="R128" s="2">
        <v>23.97</v>
      </c>
      <c r="S128" s="85">
        <v>4.0200000000000001E-3</v>
      </c>
      <c r="T128" s="2">
        <v>0</v>
      </c>
      <c r="U128" s="2"/>
      <c r="V128" s="2"/>
      <c r="W128" s="2"/>
      <c r="X128" s="2"/>
      <c r="Y128" s="2"/>
      <c r="Z128" s="29"/>
      <c r="AA128" s="2"/>
    </row>
    <row r="129" spans="1:27" x14ac:dyDescent="0.35">
      <c r="A129" s="28" t="b">
        <v>1</v>
      </c>
      <c r="B129" s="2" t="s">
        <v>345</v>
      </c>
      <c r="C129" s="2" t="s">
        <v>346</v>
      </c>
      <c r="D129" s="2">
        <v>34.56</v>
      </c>
      <c r="E129" s="85"/>
      <c r="F129" s="2">
        <v>0</v>
      </c>
      <c r="G129" s="2"/>
      <c r="H129" s="2"/>
      <c r="I129" s="2">
        <f t="shared" si="30"/>
        <v>-12.470000000000002</v>
      </c>
      <c r="J129" s="85">
        <f t="shared" si="27"/>
        <v>-13.706666666666663</v>
      </c>
      <c r="K129" s="85">
        <f t="shared" si="31"/>
        <v>-1.236666666666661</v>
      </c>
      <c r="L129" s="2">
        <f t="shared" si="28"/>
        <v>2.3565342776881311</v>
      </c>
      <c r="M129" s="29"/>
      <c r="N129" s="2"/>
      <c r="O129" s="28" t="b">
        <v>1</v>
      </c>
      <c r="P129" s="2" t="s">
        <v>285</v>
      </c>
      <c r="Q129" s="2" t="s">
        <v>286</v>
      </c>
      <c r="R129" s="2">
        <v>22.09</v>
      </c>
      <c r="S129" s="85">
        <v>1.4999999999999999E-2</v>
      </c>
      <c r="T129" s="2">
        <v>0</v>
      </c>
      <c r="U129" s="2"/>
      <c r="V129" s="2"/>
      <c r="W129" s="2"/>
      <c r="X129" s="2"/>
      <c r="Y129" s="2"/>
      <c r="Z129" s="29"/>
      <c r="AA129" s="2"/>
    </row>
    <row r="130" spans="1:27" x14ac:dyDescent="0.35">
      <c r="A130" s="28" t="b">
        <v>1</v>
      </c>
      <c r="B130" s="2" t="s">
        <v>347</v>
      </c>
      <c r="C130" s="2" t="s">
        <v>348</v>
      </c>
      <c r="D130" s="2">
        <v>35.69</v>
      </c>
      <c r="E130" s="85"/>
      <c r="F130" s="2">
        <v>0</v>
      </c>
      <c r="G130" s="2"/>
      <c r="H130" s="2"/>
      <c r="I130" s="2">
        <f t="shared" si="30"/>
        <v>-13.589999999999996</v>
      </c>
      <c r="J130" s="85">
        <f t="shared" si="27"/>
        <v>-13.706666666666663</v>
      </c>
      <c r="K130" s="85">
        <f t="shared" si="31"/>
        <v>-0.11666666666666714</v>
      </c>
      <c r="L130" s="2">
        <f t="shared" si="28"/>
        <v>1.0842268703014186</v>
      </c>
      <c r="M130" s="29"/>
      <c r="N130" s="2"/>
      <c r="O130" s="28" t="b">
        <v>1</v>
      </c>
      <c r="P130" s="2" t="s">
        <v>287</v>
      </c>
      <c r="Q130" s="2" t="s">
        <v>288</v>
      </c>
      <c r="R130" s="2">
        <v>22.1</v>
      </c>
      <c r="S130" s="85">
        <v>1.49E-2</v>
      </c>
      <c r="T130" s="2">
        <v>0</v>
      </c>
      <c r="U130" s="2"/>
      <c r="V130" s="2"/>
      <c r="W130" s="2"/>
      <c r="X130" s="2"/>
      <c r="Y130" s="2"/>
      <c r="Z130" s="29"/>
      <c r="AA130" s="2"/>
    </row>
    <row r="131" spans="1:27" x14ac:dyDescent="0.35">
      <c r="A131" s="28" t="b">
        <v>1</v>
      </c>
      <c r="B131" s="2" t="s">
        <v>349</v>
      </c>
      <c r="C131" s="2" t="s">
        <v>350</v>
      </c>
      <c r="D131" s="2">
        <v>35.51</v>
      </c>
      <c r="E131" s="85"/>
      <c r="F131" s="2">
        <v>0</v>
      </c>
      <c r="G131" s="2"/>
      <c r="H131" s="2"/>
      <c r="I131" s="2">
        <f t="shared" si="30"/>
        <v>-13.009999999999998</v>
      </c>
      <c r="J131" s="85">
        <f t="shared" si="27"/>
        <v>-13.706666666666663</v>
      </c>
      <c r="K131" s="85">
        <f t="shared" si="31"/>
        <v>-0.69666666666666544</v>
      </c>
      <c r="L131" s="2">
        <f t="shared" si="28"/>
        <v>1.6207557224198845</v>
      </c>
      <c r="M131" s="29">
        <f t="shared" ref="M131" si="45">AVERAGE(L129:L131)</f>
        <v>1.6871722901364781</v>
      </c>
      <c r="N131" s="2"/>
      <c r="O131" s="28" t="b">
        <v>1</v>
      </c>
      <c r="P131" s="2" t="s">
        <v>289</v>
      </c>
      <c r="Q131" s="2" t="s">
        <v>290</v>
      </c>
      <c r="R131" s="2">
        <v>22.5</v>
      </c>
      <c r="S131" s="85">
        <v>1.12E-2</v>
      </c>
      <c r="T131" s="2">
        <v>0</v>
      </c>
      <c r="U131" s="2"/>
      <c r="V131" s="2"/>
      <c r="W131" s="2"/>
      <c r="X131" s="2"/>
      <c r="Y131" s="2"/>
      <c r="Z131" s="29"/>
      <c r="AA131" s="2"/>
    </row>
    <row r="132" spans="1:27" x14ac:dyDescent="0.35">
      <c r="A132" s="28" t="b">
        <v>1</v>
      </c>
      <c r="B132" s="2" t="s">
        <v>363</v>
      </c>
      <c r="C132" s="2" t="s">
        <v>364</v>
      </c>
      <c r="D132" s="2">
        <v>33.72</v>
      </c>
      <c r="E132" s="85"/>
      <c r="F132" s="2">
        <v>0</v>
      </c>
      <c r="G132" s="2"/>
      <c r="H132" s="2"/>
      <c r="I132" s="2">
        <f t="shared" si="30"/>
        <v>-10.54</v>
      </c>
      <c r="J132" s="85">
        <f t="shared" si="27"/>
        <v>-13.706666666666663</v>
      </c>
      <c r="K132" s="85">
        <f t="shared" si="31"/>
        <v>-3.1666666666666643</v>
      </c>
      <c r="L132" s="2">
        <f t="shared" si="28"/>
        <v>8.9796963864749699</v>
      </c>
      <c r="M132" s="29"/>
      <c r="N132" s="2"/>
      <c r="O132" s="28" t="b">
        <v>1</v>
      </c>
      <c r="P132" s="2" t="s">
        <v>291</v>
      </c>
      <c r="Q132" s="2" t="s">
        <v>292</v>
      </c>
      <c r="R132" s="2">
        <v>23.18</v>
      </c>
      <c r="S132" s="85">
        <v>6.9100000000000003E-3</v>
      </c>
      <c r="T132" s="2">
        <v>0</v>
      </c>
      <c r="U132" s="2"/>
      <c r="V132" s="2"/>
      <c r="W132" s="2"/>
      <c r="X132" s="2"/>
      <c r="Y132" s="2"/>
      <c r="Z132" s="29"/>
      <c r="AA132" s="2"/>
    </row>
    <row r="133" spans="1:27" x14ac:dyDescent="0.35">
      <c r="A133" s="28" t="b">
        <v>1</v>
      </c>
      <c r="B133" s="2" t="s">
        <v>365</v>
      </c>
      <c r="C133" s="2" t="s">
        <v>366</v>
      </c>
      <c r="D133" s="2">
        <v>34.450000000000003</v>
      </c>
      <c r="E133" s="85"/>
      <c r="F133" s="2">
        <v>0</v>
      </c>
      <c r="G133" s="2"/>
      <c r="H133" s="2"/>
      <c r="I133" s="2">
        <f t="shared" si="30"/>
        <v>-10.960000000000004</v>
      </c>
      <c r="J133" s="85">
        <f t="shared" si="27"/>
        <v>-13.706666666666663</v>
      </c>
      <c r="K133" s="85">
        <f t="shared" si="31"/>
        <v>-2.746666666666659</v>
      </c>
      <c r="L133" s="2">
        <f t="shared" si="28"/>
        <v>6.7116461981459645</v>
      </c>
      <c r="M133" s="29"/>
      <c r="N133" s="2"/>
      <c r="O133" s="28" t="b">
        <v>1</v>
      </c>
      <c r="P133" s="2" t="s">
        <v>293</v>
      </c>
      <c r="Q133" s="2" t="s">
        <v>294</v>
      </c>
      <c r="R133" s="2">
        <v>23.49</v>
      </c>
      <c r="S133" s="85">
        <v>5.5399999999999998E-3</v>
      </c>
      <c r="T133" s="2">
        <v>0</v>
      </c>
      <c r="U133" s="2"/>
      <c r="V133" s="2"/>
      <c r="W133" s="2"/>
      <c r="X133" s="2"/>
      <c r="Y133" s="2"/>
      <c r="Z133" s="29"/>
      <c r="AA133" s="2"/>
    </row>
    <row r="134" spans="1:27" x14ac:dyDescent="0.35">
      <c r="A134" s="28" t="b">
        <v>1</v>
      </c>
      <c r="B134" s="2" t="s">
        <v>367</v>
      </c>
      <c r="C134" s="2" t="s">
        <v>368</v>
      </c>
      <c r="D134" s="2">
        <v>33.39</v>
      </c>
      <c r="E134" s="85"/>
      <c r="F134" s="2">
        <v>0</v>
      </c>
      <c r="G134" s="2"/>
      <c r="H134" s="2"/>
      <c r="I134" s="2">
        <f t="shared" si="30"/>
        <v>-9.7199999999999989</v>
      </c>
      <c r="J134" s="85">
        <f t="shared" si="27"/>
        <v>-13.706666666666663</v>
      </c>
      <c r="K134" s="85">
        <f t="shared" si="31"/>
        <v>-3.9866666666666646</v>
      </c>
      <c r="L134" s="2">
        <f t="shared" si="28"/>
        <v>15.852809812243645</v>
      </c>
      <c r="M134" s="29">
        <f t="shared" ref="M134" si="46">AVERAGE(L132:L134)</f>
        <v>10.514717465621526</v>
      </c>
      <c r="N134" s="2"/>
      <c r="O134" s="28" t="b">
        <v>1</v>
      </c>
      <c r="P134" s="2" t="s">
        <v>295</v>
      </c>
      <c r="Q134" s="2" t="s">
        <v>296</v>
      </c>
      <c r="R134" s="2">
        <v>23.67</v>
      </c>
      <c r="S134" s="85">
        <v>4.8999999999999998E-3</v>
      </c>
      <c r="T134" s="2">
        <v>0</v>
      </c>
      <c r="U134" s="2"/>
      <c r="V134" s="2"/>
      <c r="W134" s="2"/>
      <c r="X134" s="2"/>
      <c r="Y134" s="2"/>
      <c r="Z134" s="29"/>
      <c r="AA134" s="2"/>
    </row>
    <row r="135" spans="1:27" x14ac:dyDescent="0.35">
      <c r="A135" s="28" t="b">
        <v>1</v>
      </c>
      <c r="B135" s="2" t="s">
        <v>381</v>
      </c>
      <c r="C135" s="2" t="s">
        <v>382</v>
      </c>
      <c r="D135" s="2">
        <v>34.4</v>
      </c>
      <c r="E135" s="85"/>
      <c r="F135" s="2">
        <v>0</v>
      </c>
      <c r="G135" s="2"/>
      <c r="H135" s="2"/>
      <c r="I135" s="2">
        <f t="shared" si="30"/>
        <v>-11.629999999999999</v>
      </c>
      <c r="J135" s="85">
        <f t="shared" si="27"/>
        <v>-13.706666666666663</v>
      </c>
      <c r="K135" s="85">
        <f t="shared" si="31"/>
        <v>-2.0766666666666644</v>
      </c>
      <c r="L135" s="2">
        <f t="shared" si="28"/>
        <v>4.2183145180640444</v>
      </c>
      <c r="M135" s="29"/>
      <c r="N135" s="2"/>
      <c r="O135" s="28" t="b">
        <v>1</v>
      </c>
      <c r="P135" s="2" t="s">
        <v>297</v>
      </c>
      <c r="Q135" s="2" t="s">
        <v>298</v>
      </c>
      <c r="R135" s="2">
        <v>22.77</v>
      </c>
      <c r="S135" s="85">
        <v>9.2099999999999994E-3</v>
      </c>
      <c r="T135" s="2">
        <v>0</v>
      </c>
      <c r="U135" s="2"/>
      <c r="V135" s="2"/>
      <c r="W135" s="2"/>
      <c r="X135" s="2"/>
      <c r="Y135" s="2"/>
      <c r="Z135" s="29"/>
      <c r="AA135" s="2"/>
    </row>
    <row r="136" spans="1:27" x14ac:dyDescent="0.35">
      <c r="A136" s="28" t="b">
        <v>1</v>
      </c>
      <c r="B136" s="2" t="s">
        <v>383</v>
      </c>
      <c r="C136" s="2" t="s">
        <v>384</v>
      </c>
      <c r="D136" s="2">
        <v>36.03</v>
      </c>
      <c r="E136" s="85"/>
      <c r="F136" s="2">
        <v>0</v>
      </c>
      <c r="G136" s="2"/>
      <c r="H136" s="2"/>
      <c r="I136" s="2">
        <f t="shared" si="30"/>
        <v>-13.220000000000002</v>
      </c>
      <c r="J136" s="85">
        <f t="shared" si="27"/>
        <v>-13.706666666666663</v>
      </c>
      <c r="K136" s="85">
        <f t="shared" si="31"/>
        <v>-0.48666666666666103</v>
      </c>
      <c r="L136" s="2">
        <f t="shared" si="28"/>
        <v>1.4012036648872617</v>
      </c>
      <c r="M136" s="29"/>
      <c r="N136" s="2"/>
      <c r="O136" s="28" t="b">
        <v>1</v>
      </c>
      <c r="P136" s="2" t="s">
        <v>299</v>
      </c>
      <c r="Q136" s="2" t="s">
        <v>300</v>
      </c>
      <c r="R136" s="2">
        <v>22.81</v>
      </c>
      <c r="S136" s="85">
        <v>8.9800000000000001E-3</v>
      </c>
      <c r="T136" s="2">
        <v>0</v>
      </c>
      <c r="U136" s="2"/>
      <c r="V136" s="2"/>
      <c r="W136" s="2"/>
      <c r="X136" s="2"/>
      <c r="Y136" s="2"/>
      <c r="Z136" s="29"/>
      <c r="AA136" s="2"/>
    </row>
    <row r="137" spans="1:27" x14ac:dyDescent="0.35">
      <c r="A137" s="86" t="b">
        <v>1</v>
      </c>
      <c r="B137" s="87" t="s">
        <v>385</v>
      </c>
      <c r="C137" s="87" t="s">
        <v>386</v>
      </c>
      <c r="D137" s="87">
        <v>33.93</v>
      </c>
      <c r="E137" s="88"/>
      <c r="F137" s="17">
        <v>0</v>
      </c>
      <c r="G137" s="17"/>
      <c r="H137" s="2"/>
      <c r="I137" s="2">
        <f t="shared" si="30"/>
        <v>-11.05</v>
      </c>
      <c r="J137" s="85">
        <f t="shared" si="27"/>
        <v>-13.706666666666663</v>
      </c>
      <c r="K137" s="85">
        <f t="shared" si="31"/>
        <v>-2.6566666666666627</v>
      </c>
      <c r="L137" s="2">
        <f t="shared" si="28"/>
        <v>6.3057442878338827</v>
      </c>
      <c r="M137" s="29">
        <f t="shared" ref="M137" si="47">AVERAGE(L135:L137)</f>
        <v>3.9750874902617297</v>
      </c>
      <c r="N137" s="2"/>
      <c r="O137" s="28" t="b">
        <v>1</v>
      </c>
      <c r="P137" s="2" t="s">
        <v>301</v>
      </c>
      <c r="Q137" s="2" t="s">
        <v>302</v>
      </c>
      <c r="R137" s="2">
        <v>22.88</v>
      </c>
      <c r="S137" s="85">
        <v>8.5299999999999994E-3</v>
      </c>
      <c r="T137" s="2">
        <v>0</v>
      </c>
      <c r="U137" s="2"/>
      <c r="V137" s="2"/>
      <c r="W137" s="2"/>
      <c r="X137" s="2"/>
      <c r="Y137" s="2"/>
      <c r="Z137" s="29"/>
      <c r="AA137" s="2"/>
    </row>
    <row r="138" spans="1:27" x14ac:dyDescent="0.35">
      <c r="A138" s="28" t="b">
        <v>1</v>
      </c>
      <c r="B138" s="2" t="s">
        <v>399</v>
      </c>
      <c r="C138" s="2" t="s">
        <v>400</v>
      </c>
      <c r="D138" s="2">
        <v>34.200000000000003</v>
      </c>
      <c r="E138" s="85"/>
      <c r="F138" s="2">
        <v>0</v>
      </c>
      <c r="G138" s="3"/>
      <c r="H138" s="2"/>
      <c r="I138" s="2">
        <f t="shared" si="30"/>
        <v>-11.620000000000005</v>
      </c>
      <c r="J138" s="85">
        <f t="shared" si="27"/>
        <v>-13.706666666666663</v>
      </c>
      <c r="K138" s="85">
        <f t="shared" si="31"/>
        <v>-2.0866666666666589</v>
      </c>
      <c r="L138" s="2">
        <f t="shared" si="28"/>
        <v>4.2476552158494068</v>
      </c>
      <c r="M138" s="29"/>
      <c r="N138" s="2"/>
      <c r="O138" s="28" t="b">
        <v>1</v>
      </c>
      <c r="P138" s="2" t="s">
        <v>303</v>
      </c>
      <c r="Q138" s="2" t="s">
        <v>304</v>
      </c>
      <c r="R138" s="2">
        <v>22.58</v>
      </c>
      <c r="S138" s="85">
        <v>1.06E-2</v>
      </c>
      <c r="T138" s="2">
        <v>0</v>
      </c>
      <c r="U138" s="2"/>
      <c r="V138" s="2"/>
      <c r="W138" s="2"/>
      <c r="X138" s="2"/>
      <c r="Y138" s="2"/>
      <c r="Z138" s="29"/>
      <c r="AA138" s="2"/>
    </row>
    <row r="139" spans="1:27" x14ac:dyDescent="0.35">
      <c r="A139" s="28" t="b">
        <v>1</v>
      </c>
      <c r="B139" s="2" t="s">
        <v>401</v>
      </c>
      <c r="C139" s="2" t="s">
        <v>402</v>
      </c>
      <c r="D139" s="2">
        <v>35.340000000000003</v>
      </c>
      <c r="E139" s="85"/>
      <c r="F139" s="2">
        <v>0</v>
      </c>
      <c r="G139" s="2"/>
      <c r="H139" s="2"/>
      <c r="I139" s="2">
        <f t="shared" si="30"/>
        <v>-12.630000000000003</v>
      </c>
      <c r="J139" s="85">
        <f t="shared" si="27"/>
        <v>-13.706666666666663</v>
      </c>
      <c r="K139" s="85">
        <f t="shared" si="31"/>
        <v>-1.0766666666666609</v>
      </c>
      <c r="L139" s="2">
        <f t="shared" si="28"/>
        <v>2.1091572590320173</v>
      </c>
      <c r="M139" s="29"/>
      <c r="N139" s="2"/>
      <c r="O139" s="28" t="b">
        <v>1</v>
      </c>
      <c r="P139" s="2" t="s">
        <v>305</v>
      </c>
      <c r="Q139" s="2" t="s">
        <v>306</v>
      </c>
      <c r="R139" s="2">
        <v>22.71</v>
      </c>
      <c r="S139" s="85">
        <v>9.6500000000000006E-3</v>
      </c>
      <c r="T139" s="2">
        <v>0</v>
      </c>
      <c r="U139" s="2"/>
      <c r="V139" s="2"/>
      <c r="W139" s="2"/>
      <c r="X139" s="2"/>
      <c r="Y139" s="2"/>
      <c r="Z139" s="29"/>
      <c r="AA139" s="2"/>
    </row>
    <row r="140" spans="1:27" x14ac:dyDescent="0.35">
      <c r="A140" s="28" t="b">
        <v>1</v>
      </c>
      <c r="B140" s="2" t="s">
        <v>403</v>
      </c>
      <c r="C140" s="2" t="s">
        <v>404</v>
      </c>
      <c r="D140" s="2">
        <v>34.51</v>
      </c>
      <c r="E140" s="85"/>
      <c r="F140" s="2">
        <v>0</v>
      </c>
      <c r="G140" s="2"/>
      <c r="H140" s="2"/>
      <c r="I140" s="2">
        <f t="shared" si="30"/>
        <v>-11.689999999999998</v>
      </c>
      <c r="J140" s="85">
        <f t="shared" si="27"/>
        <v>-13.706666666666663</v>
      </c>
      <c r="K140" s="85">
        <f t="shared" si="31"/>
        <v>-2.0166666666666657</v>
      </c>
      <c r="L140" s="2">
        <f t="shared" si="28"/>
        <v>4.0464777612076874</v>
      </c>
      <c r="M140" s="29">
        <f t="shared" ref="M140" si="48">AVERAGE(L138:L140)</f>
        <v>3.4677634120297043</v>
      </c>
      <c r="N140" s="2"/>
      <c r="O140" s="28" t="b">
        <v>1</v>
      </c>
      <c r="P140" s="2" t="s">
        <v>307</v>
      </c>
      <c r="Q140" s="2" t="s">
        <v>308</v>
      </c>
      <c r="R140" s="2">
        <v>22.82</v>
      </c>
      <c r="S140" s="85">
        <v>8.9099999999999995E-3</v>
      </c>
      <c r="T140" s="2">
        <v>0</v>
      </c>
      <c r="U140" s="2"/>
      <c r="V140" s="2"/>
      <c r="W140" s="2"/>
      <c r="X140" s="2"/>
      <c r="Y140" s="2"/>
      <c r="Z140" s="29"/>
      <c r="AA140" s="2"/>
    </row>
    <row r="141" spans="1:27" x14ac:dyDescent="0.35">
      <c r="A141" s="28" t="b">
        <v>1</v>
      </c>
      <c r="B141" s="2" t="s">
        <v>420</v>
      </c>
      <c r="C141" s="2" t="s">
        <v>421</v>
      </c>
      <c r="D141" s="2">
        <v>33.9</v>
      </c>
      <c r="E141" s="85"/>
      <c r="F141" s="2">
        <v>0</v>
      </c>
      <c r="G141" s="2"/>
      <c r="H141" s="17"/>
      <c r="I141" s="2">
        <f t="shared" si="30"/>
        <v>-11.91</v>
      </c>
      <c r="J141" s="85">
        <f t="shared" si="27"/>
        <v>-13.706666666666663</v>
      </c>
      <c r="K141" s="85">
        <f t="shared" si="31"/>
        <v>-1.7966666666666633</v>
      </c>
      <c r="L141" s="2">
        <f t="shared" si="28"/>
        <v>3.4741659450869369</v>
      </c>
      <c r="M141" s="29"/>
      <c r="N141" s="2"/>
      <c r="O141" s="86" t="b">
        <v>1</v>
      </c>
      <c r="P141" s="87" t="s">
        <v>309</v>
      </c>
      <c r="Q141" s="87" t="s">
        <v>735</v>
      </c>
      <c r="R141" s="87">
        <v>21.99</v>
      </c>
      <c r="S141" s="88">
        <v>1.61E-2</v>
      </c>
      <c r="T141" s="87">
        <v>0</v>
      </c>
      <c r="U141" s="87"/>
      <c r="V141" s="2"/>
      <c r="W141" s="2"/>
      <c r="X141" s="2"/>
      <c r="Y141" s="2"/>
      <c r="Z141" s="29"/>
      <c r="AA141" s="2"/>
    </row>
    <row r="142" spans="1:27" x14ac:dyDescent="0.35">
      <c r="A142" s="28" t="b">
        <v>1</v>
      </c>
      <c r="B142" s="2" t="s">
        <v>422</v>
      </c>
      <c r="C142" s="2" t="s">
        <v>423</v>
      </c>
      <c r="D142" s="2">
        <v>34.97</v>
      </c>
      <c r="E142" s="85"/>
      <c r="F142" s="2">
        <v>0</v>
      </c>
      <c r="G142" s="2"/>
      <c r="H142" s="3"/>
      <c r="I142" s="2">
        <f t="shared" si="30"/>
        <v>-12.879999999999999</v>
      </c>
      <c r="J142" s="85">
        <f t="shared" si="27"/>
        <v>-13.706666666666663</v>
      </c>
      <c r="K142" s="85">
        <f t="shared" si="31"/>
        <v>-0.82666666666666444</v>
      </c>
      <c r="L142" s="2">
        <f t="shared" si="28"/>
        <v>1.773582778326378</v>
      </c>
      <c r="M142" s="29"/>
      <c r="N142" s="2"/>
      <c r="O142" s="28" t="b">
        <v>1</v>
      </c>
      <c r="P142" s="2" t="s">
        <v>310</v>
      </c>
      <c r="Q142" s="2" t="s">
        <v>736</v>
      </c>
      <c r="R142" s="2">
        <v>22.09</v>
      </c>
      <c r="S142" s="85">
        <v>1.4999999999999999E-2</v>
      </c>
      <c r="T142" s="2">
        <v>0</v>
      </c>
      <c r="U142" s="2"/>
      <c r="V142" s="2"/>
      <c r="W142" s="2"/>
      <c r="X142" s="2"/>
      <c r="Y142" s="2"/>
      <c r="Z142" s="29"/>
      <c r="AA142" s="2"/>
    </row>
    <row r="143" spans="1:27" x14ac:dyDescent="0.35">
      <c r="A143" s="28" t="b">
        <v>1</v>
      </c>
      <c r="B143" s="2" t="s">
        <v>424</v>
      </c>
      <c r="C143" s="2" t="s">
        <v>425</v>
      </c>
      <c r="D143" s="2">
        <v>34.700000000000003</v>
      </c>
      <c r="E143" s="85"/>
      <c r="F143" s="2">
        <v>0</v>
      </c>
      <c r="G143" s="2"/>
      <c r="H143" s="2"/>
      <c r="I143" s="2">
        <f t="shared" si="30"/>
        <v>-12.550000000000004</v>
      </c>
      <c r="J143" s="85">
        <f t="shared" si="27"/>
        <v>-13.706666666666663</v>
      </c>
      <c r="K143" s="85">
        <f t="shared" si="31"/>
        <v>-1.1566666666666592</v>
      </c>
      <c r="L143" s="2">
        <f t="shared" si="28"/>
        <v>2.2294172731778321</v>
      </c>
      <c r="M143" s="29">
        <f t="shared" ref="M143" si="49">AVERAGE(L141:L143)</f>
        <v>2.4923886655303824</v>
      </c>
      <c r="N143" s="2"/>
      <c r="O143" s="28" t="b">
        <v>1</v>
      </c>
      <c r="P143" s="2" t="s">
        <v>311</v>
      </c>
      <c r="Q143" s="2" t="s">
        <v>737</v>
      </c>
      <c r="R143" s="2">
        <v>22.15</v>
      </c>
      <c r="S143" s="85">
        <v>1.44E-2</v>
      </c>
      <c r="T143" s="2">
        <v>0</v>
      </c>
      <c r="U143" s="2"/>
      <c r="V143" s="2"/>
      <c r="W143" s="2"/>
      <c r="X143" s="2"/>
      <c r="Y143" s="2"/>
      <c r="Z143" s="29"/>
      <c r="AA143" s="2"/>
    </row>
    <row r="144" spans="1:27" x14ac:dyDescent="0.35">
      <c r="A144" s="28" t="b">
        <v>1</v>
      </c>
      <c r="B144" s="2" t="s">
        <v>441</v>
      </c>
      <c r="C144" s="2" t="s">
        <v>442</v>
      </c>
      <c r="D144" s="2">
        <v>33.14</v>
      </c>
      <c r="E144" s="2"/>
      <c r="F144" s="2">
        <v>0</v>
      </c>
      <c r="G144" s="2"/>
      <c r="H144" s="2"/>
      <c r="I144" s="2">
        <f t="shared" ref="I144:I146" si="50">R144-D144</f>
        <v>-11.32</v>
      </c>
      <c r="J144" s="85">
        <f t="shared" si="27"/>
        <v>-13.706666666666663</v>
      </c>
      <c r="K144" s="85">
        <f t="shared" ref="K144:K146" si="51">J144-I144</f>
        <v>-2.3866666666666632</v>
      </c>
      <c r="L144" s="2">
        <f t="shared" si="28"/>
        <v>5.2294769888084076</v>
      </c>
      <c r="M144" s="29"/>
      <c r="N144" s="2"/>
      <c r="O144" s="28" t="b">
        <v>1</v>
      </c>
      <c r="P144" s="2" t="s">
        <v>312</v>
      </c>
      <c r="Q144" s="2" t="s">
        <v>738</v>
      </c>
      <c r="R144" s="2">
        <v>21.82</v>
      </c>
      <c r="S144" s="85">
        <v>1.8200000000000001E-2</v>
      </c>
      <c r="T144" s="2">
        <v>0</v>
      </c>
      <c r="U144" s="2"/>
      <c r="V144" s="87"/>
      <c r="W144" s="17"/>
      <c r="X144" s="17"/>
      <c r="Y144" s="2"/>
      <c r="Z144" s="29"/>
      <c r="AA144" s="2"/>
    </row>
    <row r="145" spans="1:27" x14ac:dyDescent="0.35">
      <c r="A145" s="28" t="b">
        <v>1</v>
      </c>
      <c r="B145" s="2" t="s">
        <v>443</v>
      </c>
      <c r="C145" s="2" t="s">
        <v>444</v>
      </c>
      <c r="D145" s="2">
        <v>34.97</v>
      </c>
      <c r="E145" s="2"/>
      <c r="F145" s="2">
        <v>0</v>
      </c>
      <c r="G145" s="2"/>
      <c r="H145" s="2"/>
      <c r="I145" s="2">
        <f t="shared" si="50"/>
        <v>-13</v>
      </c>
      <c r="J145" s="85">
        <f t="shared" si="27"/>
        <v>-13.706666666666663</v>
      </c>
      <c r="K145" s="85">
        <f t="shared" si="51"/>
        <v>-0.70666666666666345</v>
      </c>
      <c r="L145" s="2">
        <f t="shared" si="28"/>
        <v>1.6320289699768875</v>
      </c>
      <c r="M145" s="29"/>
      <c r="N145" s="17"/>
      <c r="O145" s="28" t="b">
        <v>1</v>
      </c>
      <c r="P145" s="2" t="s">
        <v>313</v>
      </c>
      <c r="Q145" s="2" t="s">
        <v>739</v>
      </c>
      <c r="R145" s="2">
        <v>21.97</v>
      </c>
      <c r="S145" s="85">
        <v>1.6299999999999999E-2</v>
      </c>
      <c r="T145" s="2">
        <v>0</v>
      </c>
      <c r="U145" s="2"/>
      <c r="V145" s="2"/>
      <c r="W145" s="2"/>
      <c r="X145" s="2"/>
      <c r="Y145" s="17"/>
      <c r="Z145" s="89"/>
      <c r="AA145" s="2"/>
    </row>
    <row r="146" spans="1:27" s="95" customFormat="1" x14ac:dyDescent="0.35">
      <c r="A146" s="110" t="b">
        <v>1</v>
      </c>
      <c r="B146" s="107" t="s">
        <v>445</v>
      </c>
      <c r="C146" s="107" t="s">
        <v>446</v>
      </c>
      <c r="D146" s="107">
        <v>33.82</v>
      </c>
      <c r="E146" s="107"/>
      <c r="F146" s="107">
        <v>0</v>
      </c>
      <c r="G146" s="107"/>
      <c r="H146" s="107"/>
      <c r="I146" s="31">
        <f t="shared" si="50"/>
        <v>-11.75</v>
      </c>
      <c r="J146" s="90">
        <f t="shared" si="27"/>
        <v>-13.706666666666663</v>
      </c>
      <c r="K146" s="90">
        <f t="shared" si="51"/>
        <v>-1.9566666666666634</v>
      </c>
      <c r="L146" s="31">
        <f t="shared" si="28"/>
        <v>3.8816409259741533</v>
      </c>
      <c r="M146" s="32">
        <f t="shared" ref="M146" si="52">AVERAGE(L144:L146)</f>
        <v>3.5810489615864824</v>
      </c>
      <c r="N146" s="87"/>
      <c r="O146" s="106" t="b">
        <v>1</v>
      </c>
      <c r="P146" s="107" t="s">
        <v>314</v>
      </c>
      <c r="Q146" s="107" t="s">
        <v>740</v>
      </c>
      <c r="R146" s="107">
        <v>22.07</v>
      </c>
      <c r="S146" s="108">
        <v>1.5100000000000001E-2</v>
      </c>
      <c r="T146" s="107">
        <v>0</v>
      </c>
      <c r="U146" s="107"/>
      <c r="V146" s="107"/>
      <c r="W146" s="107"/>
      <c r="X146" s="107"/>
      <c r="Y146" s="107"/>
      <c r="Z146" s="109"/>
      <c r="AA146" s="87"/>
    </row>
    <row r="147" spans="1:27" x14ac:dyDescent="0.35">
      <c r="A147" s="101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89"/>
    </row>
    <row r="148" spans="1:27" x14ac:dyDescent="0.35">
      <c r="A148" s="101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89"/>
    </row>
    <row r="149" spans="1:27" x14ac:dyDescent="0.35">
      <c r="A149" s="101" t="s">
        <v>742</v>
      </c>
      <c r="B149" s="6" t="s">
        <v>276</v>
      </c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34"/>
      <c r="N149" s="17"/>
      <c r="O149" s="33" t="s">
        <v>277</v>
      </c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34"/>
    </row>
    <row r="150" spans="1:27" ht="58" x14ac:dyDescent="0.35">
      <c r="A150" s="81" t="s">
        <v>149</v>
      </c>
      <c r="B150" s="82" t="s">
        <v>150</v>
      </c>
      <c r="C150" s="82" t="s">
        <v>151</v>
      </c>
      <c r="D150" s="82" t="s">
        <v>152</v>
      </c>
      <c r="E150" s="82" t="s">
        <v>153</v>
      </c>
      <c r="F150" s="82" t="s">
        <v>25</v>
      </c>
      <c r="G150" s="82" t="s">
        <v>278</v>
      </c>
      <c r="H150" s="82"/>
      <c r="I150" s="82" t="s">
        <v>154</v>
      </c>
      <c r="J150" s="82" t="s">
        <v>155</v>
      </c>
      <c r="K150" s="82" t="s">
        <v>156</v>
      </c>
      <c r="L150" s="82" t="s">
        <v>157</v>
      </c>
      <c r="M150" s="83" t="s">
        <v>158</v>
      </c>
      <c r="N150" s="82"/>
      <c r="O150" s="81" t="s">
        <v>149</v>
      </c>
      <c r="P150" s="82" t="s">
        <v>150</v>
      </c>
      <c r="Q150" s="82" t="s">
        <v>151</v>
      </c>
      <c r="R150" s="82" t="s">
        <v>152</v>
      </c>
      <c r="S150" s="82" t="s">
        <v>153</v>
      </c>
      <c r="T150" s="82" t="s">
        <v>25</v>
      </c>
      <c r="U150" s="82" t="s">
        <v>278</v>
      </c>
      <c r="V150" s="82"/>
      <c r="W150" s="82"/>
      <c r="X150" s="82"/>
      <c r="Y150" s="82"/>
      <c r="Z150" s="83"/>
    </row>
    <row r="151" spans="1:27" x14ac:dyDescent="0.35">
      <c r="A151" s="28" t="b">
        <v>1</v>
      </c>
      <c r="B151" s="2" t="s">
        <v>159</v>
      </c>
      <c r="C151" s="2" t="s">
        <v>160</v>
      </c>
      <c r="D151" s="2">
        <v>33.020000000000003</v>
      </c>
      <c r="E151" s="85"/>
      <c r="F151" s="2">
        <v>0.1</v>
      </c>
      <c r="G151" s="2"/>
      <c r="H151" s="2"/>
      <c r="I151" s="2"/>
      <c r="J151" s="2"/>
      <c r="K151" s="2"/>
      <c r="L151" s="2"/>
      <c r="M151" s="29"/>
      <c r="N151" s="2"/>
      <c r="O151" s="28" t="b">
        <v>1</v>
      </c>
      <c r="P151" s="2" t="s">
        <v>159</v>
      </c>
      <c r="Q151" s="2" t="s">
        <v>160</v>
      </c>
      <c r="R151" s="2">
        <v>35.590000000000003</v>
      </c>
      <c r="S151" s="85">
        <v>0.10100000000000001</v>
      </c>
      <c r="T151" s="2">
        <v>0.1</v>
      </c>
      <c r="U151" s="2"/>
      <c r="V151" s="2"/>
      <c r="W151" s="2"/>
      <c r="X151" s="2"/>
      <c r="Y151" s="2"/>
      <c r="Z151" s="29"/>
    </row>
    <row r="152" spans="1:27" x14ac:dyDescent="0.35">
      <c r="A152" s="28" t="b">
        <v>1</v>
      </c>
      <c r="B152" s="2" t="s">
        <v>163</v>
      </c>
      <c r="C152" s="2" t="s">
        <v>164</v>
      </c>
      <c r="D152" s="2">
        <v>34.14</v>
      </c>
      <c r="E152" s="85"/>
      <c r="F152" s="2">
        <v>0.1</v>
      </c>
      <c r="G152" s="2"/>
      <c r="H152" s="2"/>
      <c r="I152" s="2"/>
      <c r="J152" s="2"/>
      <c r="K152" s="2"/>
      <c r="L152" s="2"/>
      <c r="M152" s="29"/>
      <c r="N152" s="2"/>
      <c r="O152" s="28" t="b">
        <v>1</v>
      </c>
      <c r="P152" s="2" t="s">
        <v>163</v>
      </c>
      <c r="Q152" s="2" t="s">
        <v>164</v>
      </c>
      <c r="R152" s="2">
        <v>36.06</v>
      </c>
      <c r="S152" s="85">
        <v>7.4300000000000005E-2</v>
      </c>
      <c r="T152" s="2">
        <v>0.1</v>
      </c>
      <c r="U152" s="2"/>
      <c r="V152" s="2"/>
      <c r="W152" s="2"/>
      <c r="X152" s="2"/>
      <c r="Y152" s="2"/>
      <c r="Z152" s="29"/>
    </row>
    <row r="153" spans="1:27" x14ac:dyDescent="0.35">
      <c r="A153" s="28" t="b">
        <v>1</v>
      </c>
      <c r="B153" s="2" t="s">
        <v>167</v>
      </c>
      <c r="C153" s="2" t="s">
        <v>168</v>
      </c>
      <c r="D153" s="2">
        <v>32.950000000000003</v>
      </c>
      <c r="E153" s="85"/>
      <c r="F153" s="2">
        <v>0.1</v>
      </c>
      <c r="G153" s="2"/>
      <c r="H153" s="2"/>
      <c r="I153" s="2"/>
      <c r="J153" s="2"/>
      <c r="K153" s="2"/>
      <c r="L153" s="2"/>
      <c r="M153" s="29"/>
      <c r="N153" s="2"/>
      <c r="O153" s="28" t="b">
        <v>1</v>
      </c>
      <c r="P153" s="2" t="s">
        <v>167</v>
      </c>
      <c r="Q153" s="2" t="s">
        <v>168</v>
      </c>
      <c r="R153" s="2">
        <v>35.479999999999997</v>
      </c>
      <c r="S153" s="85">
        <v>0.108</v>
      </c>
      <c r="T153" s="2">
        <v>0.1</v>
      </c>
      <c r="U153" s="2"/>
      <c r="V153" s="2"/>
      <c r="W153" s="2"/>
      <c r="X153" s="2"/>
      <c r="Y153" s="2"/>
      <c r="Z153" s="29"/>
    </row>
    <row r="154" spans="1:27" x14ac:dyDescent="0.35">
      <c r="A154" s="28" t="b">
        <v>1</v>
      </c>
      <c r="B154" s="2" t="s">
        <v>171</v>
      </c>
      <c r="C154" s="2" t="s">
        <v>172</v>
      </c>
      <c r="D154" s="2">
        <v>34.22</v>
      </c>
      <c r="E154" s="85"/>
      <c r="F154" s="2">
        <v>0.04</v>
      </c>
      <c r="G154" s="2"/>
      <c r="H154" s="2"/>
      <c r="I154" s="2"/>
      <c r="J154" s="2"/>
      <c r="K154" s="2"/>
      <c r="L154" s="2"/>
      <c r="M154" s="29"/>
      <c r="N154" s="2"/>
      <c r="O154" s="28" t="b">
        <v>1</v>
      </c>
      <c r="P154" s="2" t="s">
        <v>171</v>
      </c>
      <c r="Q154" s="2" t="s">
        <v>172</v>
      </c>
      <c r="R154" s="2">
        <v>36.57</v>
      </c>
      <c r="S154" s="85">
        <v>5.2999999999999999E-2</v>
      </c>
      <c r="T154" s="2">
        <v>0.04</v>
      </c>
      <c r="U154" s="2"/>
      <c r="V154" s="2"/>
      <c r="W154" s="2"/>
      <c r="X154" s="2"/>
      <c r="Y154" s="2"/>
      <c r="Z154" s="29"/>
    </row>
    <row r="155" spans="1:27" x14ac:dyDescent="0.35">
      <c r="A155" s="28" t="b">
        <v>1</v>
      </c>
      <c r="B155" s="2" t="s">
        <v>175</v>
      </c>
      <c r="C155" s="2" t="s">
        <v>176</v>
      </c>
      <c r="D155" s="2">
        <v>34.79</v>
      </c>
      <c r="E155" s="85"/>
      <c r="F155" s="2">
        <v>0.04</v>
      </c>
      <c r="G155" s="2"/>
      <c r="H155" s="2"/>
      <c r="I155" s="2"/>
      <c r="J155" s="2"/>
      <c r="K155" s="2"/>
      <c r="L155" s="2"/>
      <c r="M155" s="29"/>
      <c r="N155" s="2"/>
      <c r="O155" s="28" t="b">
        <v>1</v>
      </c>
      <c r="P155" s="2" t="s">
        <v>175</v>
      </c>
      <c r="Q155" s="2" t="s">
        <v>176</v>
      </c>
      <c r="R155" s="2">
        <v>37.340000000000003</v>
      </c>
      <c r="S155" s="85">
        <v>3.2000000000000001E-2</v>
      </c>
      <c r="T155" s="2">
        <v>0.04</v>
      </c>
      <c r="U155" s="2"/>
      <c r="V155" s="2"/>
      <c r="W155" s="2"/>
      <c r="X155" s="2"/>
      <c r="Y155" s="2"/>
      <c r="Z155" s="29"/>
    </row>
    <row r="156" spans="1:27" x14ac:dyDescent="0.35">
      <c r="A156" s="28" t="b">
        <v>1</v>
      </c>
      <c r="B156" s="2" t="s">
        <v>179</v>
      </c>
      <c r="C156" s="2" t="s">
        <v>180</v>
      </c>
      <c r="D156" s="2">
        <v>33.93</v>
      </c>
      <c r="E156" s="85"/>
      <c r="F156" s="2">
        <v>0.04</v>
      </c>
      <c r="G156" s="2">
        <f>AVERAGE(D154:D156)</f>
        <v>34.313333333333333</v>
      </c>
      <c r="H156" s="2"/>
      <c r="I156" s="2">
        <f>U156-G156</f>
        <v>2.663333333333334</v>
      </c>
      <c r="J156" s="2">
        <f>U156-G156</f>
        <v>2.663333333333334</v>
      </c>
      <c r="K156" s="2">
        <f>J156-I156</f>
        <v>0</v>
      </c>
      <c r="L156" s="2">
        <f>2^(-K156)</f>
        <v>1</v>
      </c>
      <c r="M156" s="29"/>
      <c r="N156" s="2"/>
      <c r="O156" s="28" t="b">
        <v>1</v>
      </c>
      <c r="P156" s="2" t="s">
        <v>179</v>
      </c>
      <c r="Q156" s="2" t="s">
        <v>180</v>
      </c>
      <c r="R156" s="2">
        <v>37.020000000000003</v>
      </c>
      <c r="S156" s="85">
        <v>3.95E-2</v>
      </c>
      <c r="T156" s="2">
        <v>0.04</v>
      </c>
      <c r="U156" s="2">
        <f>AVERAGE(R154:R156)</f>
        <v>36.976666666666667</v>
      </c>
      <c r="V156" s="2"/>
      <c r="W156" s="2"/>
      <c r="X156" s="2"/>
      <c r="Y156" s="2"/>
      <c r="Z156" s="29"/>
    </row>
    <row r="157" spans="1:27" x14ac:dyDescent="0.35">
      <c r="A157" s="28" t="b">
        <v>1</v>
      </c>
      <c r="B157" s="2" t="s">
        <v>183</v>
      </c>
      <c r="C157" s="2" t="s">
        <v>184</v>
      </c>
      <c r="D157" s="2">
        <v>36.479999999999997</v>
      </c>
      <c r="E157" s="85"/>
      <c r="F157" s="2">
        <v>8.0000000000000002E-3</v>
      </c>
      <c r="G157" s="2"/>
      <c r="H157" s="2"/>
      <c r="I157" s="2"/>
      <c r="J157" s="2"/>
      <c r="K157" s="2"/>
      <c r="L157" s="2"/>
      <c r="M157" s="29"/>
      <c r="N157" s="2"/>
      <c r="O157" s="28" t="b">
        <v>1</v>
      </c>
      <c r="P157" s="2" t="s">
        <v>183</v>
      </c>
      <c r="Q157" s="2" t="s">
        <v>184</v>
      </c>
      <c r="R157" s="2">
        <v>40</v>
      </c>
      <c r="S157" s="85">
        <v>5.6100000000000004E-3</v>
      </c>
      <c r="T157" s="2">
        <v>8.0000000000000002E-3</v>
      </c>
      <c r="U157" s="2" t="s">
        <v>222</v>
      </c>
      <c r="V157" s="2"/>
      <c r="W157" s="2"/>
      <c r="X157" s="2"/>
      <c r="Y157" s="2"/>
      <c r="Z157" s="29"/>
    </row>
    <row r="158" spans="1:27" x14ac:dyDescent="0.35">
      <c r="A158" s="28" t="b">
        <v>1</v>
      </c>
      <c r="B158" s="2" t="s">
        <v>187</v>
      </c>
      <c r="C158" s="2" t="s">
        <v>188</v>
      </c>
      <c r="D158" s="2"/>
      <c r="E158" s="85"/>
      <c r="F158" s="2">
        <v>8.0000000000000002E-3</v>
      </c>
      <c r="G158" s="2"/>
      <c r="H158" s="2"/>
      <c r="I158" s="2"/>
      <c r="J158" s="2"/>
      <c r="K158" s="2"/>
      <c r="L158" s="2"/>
      <c r="M158" s="29"/>
      <c r="N158" s="2"/>
      <c r="O158" s="28" t="b">
        <v>1</v>
      </c>
      <c r="P158" s="2" t="s">
        <v>187</v>
      </c>
      <c r="Q158" s="2" t="s">
        <v>188</v>
      </c>
      <c r="R158" s="2">
        <v>38.9</v>
      </c>
      <c r="S158" s="85">
        <v>1.15E-2</v>
      </c>
      <c r="T158" s="2">
        <v>8.0000000000000002E-3</v>
      </c>
      <c r="U158" s="2"/>
      <c r="V158" s="2"/>
      <c r="W158" s="2"/>
      <c r="X158" s="2"/>
      <c r="Y158" s="2"/>
      <c r="Z158" s="29"/>
    </row>
    <row r="159" spans="1:27" x14ac:dyDescent="0.35">
      <c r="A159" s="28" t="b">
        <v>1</v>
      </c>
      <c r="B159" s="2" t="s">
        <v>191</v>
      </c>
      <c r="C159" s="2" t="s">
        <v>192</v>
      </c>
      <c r="D159" s="2">
        <v>37.6</v>
      </c>
      <c r="E159" s="85"/>
      <c r="F159" s="2">
        <v>8.0000000000000002E-3</v>
      </c>
      <c r="G159" s="2"/>
      <c r="H159" s="2"/>
      <c r="I159" s="2"/>
      <c r="J159" s="2"/>
      <c r="K159" s="2"/>
      <c r="L159" s="2"/>
      <c r="M159" s="29"/>
      <c r="N159" s="2"/>
      <c r="O159" s="28" t="b">
        <v>0</v>
      </c>
      <c r="P159" s="2" t="s">
        <v>191</v>
      </c>
      <c r="Q159" s="2" t="s">
        <v>192</v>
      </c>
      <c r="R159" s="2"/>
      <c r="S159" s="85"/>
      <c r="T159" s="2">
        <v>8.0000000000000002E-3</v>
      </c>
      <c r="U159" s="2"/>
      <c r="V159" s="2"/>
      <c r="W159" s="2"/>
      <c r="X159" s="2"/>
      <c r="Y159" s="2"/>
      <c r="Z159" s="29"/>
    </row>
    <row r="160" spans="1:27" x14ac:dyDescent="0.35">
      <c r="A160" s="28" t="b">
        <v>1</v>
      </c>
      <c r="B160" s="2" t="s">
        <v>195</v>
      </c>
      <c r="C160" s="2" t="s">
        <v>196</v>
      </c>
      <c r="D160" s="2"/>
      <c r="E160" s="85"/>
      <c r="F160" s="2">
        <v>1.5E-3</v>
      </c>
      <c r="G160" s="2"/>
      <c r="H160" s="2"/>
      <c r="I160" s="2"/>
      <c r="J160" s="2"/>
      <c r="K160" s="2"/>
      <c r="L160" s="2"/>
      <c r="M160" s="29"/>
      <c r="N160" s="2"/>
      <c r="O160" s="28" t="b">
        <v>0</v>
      </c>
      <c r="P160" s="2" t="s">
        <v>195</v>
      </c>
      <c r="Q160" s="2" t="s">
        <v>196</v>
      </c>
      <c r="R160" s="2"/>
      <c r="S160" s="85"/>
      <c r="T160" s="2">
        <v>1.6000000000000001E-3</v>
      </c>
      <c r="U160" s="2"/>
      <c r="V160" s="2"/>
      <c r="W160" s="2"/>
      <c r="X160" s="2"/>
      <c r="Y160" s="2"/>
      <c r="Z160" s="29"/>
    </row>
    <row r="161" spans="1:26" x14ac:dyDescent="0.35">
      <c r="A161" s="28" t="b">
        <v>1</v>
      </c>
      <c r="B161" s="2" t="s">
        <v>199</v>
      </c>
      <c r="C161" s="2" t="s">
        <v>200</v>
      </c>
      <c r="D161" s="2">
        <v>40</v>
      </c>
      <c r="E161" s="85"/>
      <c r="F161" s="2">
        <v>1.5E-3</v>
      </c>
      <c r="G161" s="2" t="s">
        <v>743</v>
      </c>
      <c r="H161" s="2"/>
      <c r="I161" s="2"/>
      <c r="J161" s="2"/>
      <c r="K161" s="2"/>
      <c r="L161" s="2"/>
      <c r="M161" s="29"/>
      <c r="N161" s="2"/>
      <c r="O161" s="28" t="b">
        <v>0</v>
      </c>
      <c r="P161" s="2" t="s">
        <v>199</v>
      </c>
      <c r="Q161" s="2" t="s">
        <v>200</v>
      </c>
      <c r="R161" s="2"/>
      <c r="S161" s="85"/>
      <c r="T161" s="2">
        <v>1.6000000000000001E-3</v>
      </c>
      <c r="U161" s="2"/>
      <c r="V161" s="2"/>
      <c r="W161" s="2"/>
      <c r="X161" s="2"/>
      <c r="Y161" s="2"/>
      <c r="Z161" s="29"/>
    </row>
    <row r="162" spans="1:26" x14ac:dyDescent="0.35">
      <c r="A162" s="28" t="b">
        <v>1</v>
      </c>
      <c r="B162" s="2" t="s">
        <v>203</v>
      </c>
      <c r="C162" s="2" t="s">
        <v>204</v>
      </c>
      <c r="D162" s="2">
        <v>37.42</v>
      </c>
      <c r="E162" s="85"/>
      <c r="F162" s="2">
        <v>1.5E-3</v>
      </c>
      <c r="G162" s="2"/>
      <c r="H162" s="2"/>
      <c r="I162" s="2"/>
      <c r="J162" s="2"/>
      <c r="K162" s="2"/>
      <c r="L162" s="2"/>
      <c r="M162" s="29"/>
      <c r="N162" s="2"/>
      <c r="O162" s="28" t="b">
        <v>0</v>
      </c>
      <c r="P162" s="2" t="s">
        <v>203</v>
      </c>
      <c r="Q162" s="2" t="s">
        <v>204</v>
      </c>
      <c r="R162" s="2"/>
      <c r="S162" s="85"/>
      <c r="T162" s="2">
        <v>1.6000000000000001E-3</v>
      </c>
      <c r="U162" s="2"/>
      <c r="V162" s="2"/>
      <c r="W162" s="2"/>
      <c r="X162" s="2"/>
      <c r="Y162" s="2"/>
      <c r="Z162" s="29"/>
    </row>
    <row r="163" spans="1:26" x14ac:dyDescent="0.35">
      <c r="A163" s="28" t="b">
        <v>1</v>
      </c>
      <c r="B163" s="2" t="s">
        <v>207</v>
      </c>
      <c r="C163" s="2" t="s">
        <v>208</v>
      </c>
      <c r="D163" s="2"/>
      <c r="E163" s="85"/>
      <c r="F163" s="2">
        <v>1E-3</v>
      </c>
      <c r="G163" s="2"/>
      <c r="H163" s="2"/>
      <c r="I163" s="2"/>
      <c r="J163" s="2"/>
      <c r="K163" s="2"/>
      <c r="L163" s="2"/>
      <c r="M163" s="29"/>
      <c r="N163" s="2"/>
      <c r="O163" s="28" t="b">
        <v>0</v>
      </c>
      <c r="P163" s="2" t="s">
        <v>207</v>
      </c>
      <c r="Q163" s="2" t="s">
        <v>208</v>
      </c>
      <c r="R163" s="2"/>
      <c r="S163" s="85"/>
      <c r="T163" s="2">
        <v>1E-3</v>
      </c>
      <c r="U163" s="2"/>
      <c r="V163" s="2"/>
      <c r="W163" s="2"/>
      <c r="X163" s="2"/>
      <c r="Y163" s="2"/>
      <c r="Z163" s="29"/>
    </row>
    <row r="164" spans="1:26" x14ac:dyDescent="0.35">
      <c r="A164" s="28" t="b">
        <v>1</v>
      </c>
      <c r="B164" s="2" t="s">
        <v>211</v>
      </c>
      <c r="C164" s="2" t="s">
        <v>212</v>
      </c>
      <c r="D164" s="2"/>
      <c r="E164" s="85"/>
      <c r="F164" s="2">
        <v>1E-3</v>
      </c>
      <c r="G164" s="2"/>
      <c r="H164" s="2"/>
      <c r="I164" s="2"/>
      <c r="J164" s="2"/>
      <c r="K164" s="2"/>
      <c r="L164" s="2"/>
      <c r="M164" s="29"/>
      <c r="N164" s="2"/>
      <c r="O164" s="28" t="b">
        <v>0</v>
      </c>
      <c r="P164" s="2" t="s">
        <v>211</v>
      </c>
      <c r="Q164" s="2" t="s">
        <v>212</v>
      </c>
      <c r="R164" s="2"/>
      <c r="S164" s="85"/>
      <c r="T164" s="2">
        <v>1E-3</v>
      </c>
      <c r="U164" s="2"/>
      <c r="V164" s="2"/>
      <c r="W164" s="2"/>
      <c r="X164" s="2"/>
      <c r="Y164" s="2"/>
      <c r="Z164" s="29"/>
    </row>
    <row r="165" spans="1:26" x14ac:dyDescent="0.35">
      <c r="A165" s="28" t="b">
        <v>1</v>
      </c>
      <c r="B165" s="2" t="s">
        <v>215</v>
      </c>
      <c r="C165" s="2" t="s">
        <v>216</v>
      </c>
      <c r="D165" s="2"/>
      <c r="E165" s="85"/>
      <c r="F165" s="2">
        <v>1E-3</v>
      </c>
      <c r="G165" s="2"/>
      <c r="H165" s="2"/>
      <c r="I165" s="2"/>
      <c r="J165" s="2"/>
      <c r="K165" s="2"/>
      <c r="L165" s="2"/>
      <c r="M165" s="29"/>
      <c r="N165" s="2"/>
      <c r="O165" s="28" t="b">
        <v>0</v>
      </c>
      <c r="P165" s="2" t="s">
        <v>215</v>
      </c>
      <c r="Q165" s="2" t="s">
        <v>216</v>
      </c>
      <c r="R165" s="2"/>
      <c r="S165" s="85"/>
      <c r="T165" s="2">
        <v>1E-3</v>
      </c>
      <c r="U165" s="2"/>
      <c r="V165" s="2"/>
      <c r="W165" s="2"/>
      <c r="X165" s="2"/>
      <c r="Y165" s="2"/>
      <c r="Z165" s="29"/>
    </row>
    <row r="166" spans="1:26" x14ac:dyDescent="0.35">
      <c r="A166" s="28" t="b">
        <v>1</v>
      </c>
      <c r="B166" s="2" t="s">
        <v>219</v>
      </c>
      <c r="C166" s="2" t="s">
        <v>405</v>
      </c>
      <c r="D166" s="2"/>
      <c r="E166" s="85"/>
      <c r="F166" s="2">
        <v>0</v>
      </c>
      <c r="G166" s="2"/>
      <c r="H166" s="2"/>
      <c r="I166" s="2"/>
      <c r="J166" s="2"/>
      <c r="K166" s="2"/>
      <c r="L166" s="2"/>
      <c r="M166" s="29"/>
      <c r="N166" s="2"/>
      <c r="O166" s="28" t="b">
        <v>1</v>
      </c>
      <c r="P166" s="2" t="s">
        <v>219</v>
      </c>
      <c r="Q166" s="2" t="s">
        <v>405</v>
      </c>
      <c r="R166" s="2"/>
      <c r="S166" s="85"/>
      <c r="T166" s="2">
        <v>0</v>
      </c>
      <c r="U166" s="2"/>
      <c r="V166" s="2"/>
      <c r="W166" s="2"/>
      <c r="X166" s="2"/>
      <c r="Y166" s="2"/>
      <c r="Z166" s="29"/>
    </row>
    <row r="167" spans="1:26" x14ac:dyDescent="0.35">
      <c r="A167" s="28" t="b">
        <v>1</v>
      </c>
      <c r="B167" s="2" t="s">
        <v>221</v>
      </c>
      <c r="C167" s="2" t="s">
        <v>406</v>
      </c>
      <c r="D167" s="2"/>
      <c r="E167" s="85"/>
      <c r="F167" s="2">
        <v>0</v>
      </c>
      <c r="G167" s="2"/>
      <c r="H167" s="2"/>
      <c r="I167" s="2"/>
      <c r="J167" s="2"/>
      <c r="K167" s="2"/>
      <c r="L167" s="2"/>
      <c r="M167" s="29"/>
      <c r="N167" s="2"/>
      <c r="O167" s="28" t="b">
        <v>1</v>
      </c>
      <c r="P167" s="2" t="s">
        <v>221</v>
      </c>
      <c r="Q167" s="2" t="s">
        <v>406</v>
      </c>
      <c r="R167" s="2"/>
      <c r="S167" s="85"/>
      <c r="T167" s="2">
        <v>0</v>
      </c>
      <c r="U167" s="2"/>
      <c r="V167" s="2"/>
      <c r="W167" s="2"/>
      <c r="X167" s="2"/>
      <c r="Y167" s="2"/>
      <c r="Z167" s="29"/>
    </row>
    <row r="168" spans="1:26" x14ac:dyDescent="0.35">
      <c r="A168" s="28" t="b">
        <v>1</v>
      </c>
      <c r="B168" s="2" t="s">
        <v>224</v>
      </c>
      <c r="C168" s="2" t="s">
        <v>407</v>
      </c>
      <c r="D168" s="2"/>
      <c r="E168" s="85"/>
      <c r="F168" s="2">
        <v>0</v>
      </c>
      <c r="G168" s="2"/>
      <c r="H168" s="2"/>
      <c r="I168" s="2"/>
      <c r="J168" s="2"/>
      <c r="K168" s="2"/>
      <c r="L168" s="2"/>
      <c r="M168" s="29"/>
      <c r="N168" s="2"/>
      <c r="O168" s="28" t="b">
        <v>1</v>
      </c>
      <c r="P168" s="2" t="s">
        <v>224</v>
      </c>
      <c r="Q168" s="2" t="s">
        <v>407</v>
      </c>
      <c r="R168" s="2"/>
      <c r="S168" s="85"/>
      <c r="T168" s="2">
        <v>0</v>
      </c>
      <c r="U168" s="2"/>
      <c r="V168" s="2"/>
      <c r="W168" s="2"/>
      <c r="X168" s="2"/>
      <c r="Y168" s="2"/>
      <c r="Z168" s="29"/>
    </row>
    <row r="169" spans="1:26" x14ac:dyDescent="0.35">
      <c r="A169" s="28" t="b">
        <v>1</v>
      </c>
      <c r="B169" s="2" t="s">
        <v>226</v>
      </c>
      <c r="C169" s="2" t="s">
        <v>426</v>
      </c>
      <c r="D169" s="2">
        <v>34.380000000000003</v>
      </c>
      <c r="E169" s="85"/>
      <c r="F169" s="2">
        <v>0</v>
      </c>
      <c r="G169" s="2"/>
      <c r="H169" s="2"/>
      <c r="I169" s="2">
        <f>R169-D169</f>
        <v>3.779999999999994</v>
      </c>
      <c r="J169" s="85">
        <f>$U$156-$G$156</f>
        <v>2.663333333333334</v>
      </c>
      <c r="K169" s="85">
        <f>J169-I169</f>
        <v>-1.11666666666666</v>
      </c>
      <c r="L169" s="2">
        <f>2^(-K169)</f>
        <v>2.1684537406028266</v>
      </c>
      <c r="M169" s="29"/>
      <c r="N169" s="2"/>
      <c r="O169" s="28" t="b">
        <v>1</v>
      </c>
      <c r="P169" s="2" t="s">
        <v>226</v>
      </c>
      <c r="Q169" s="2" t="s">
        <v>426</v>
      </c>
      <c r="R169" s="2">
        <v>38.159999999999997</v>
      </c>
      <c r="S169" s="85">
        <v>1.8700000000000001E-2</v>
      </c>
      <c r="T169" s="2">
        <v>0</v>
      </c>
      <c r="U169" s="2"/>
      <c r="V169" s="2"/>
      <c r="W169" s="2"/>
      <c r="X169" s="2"/>
      <c r="Y169" s="2"/>
      <c r="Z169" s="29"/>
    </row>
    <row r="170" spans="1:26" x14ac:dyDescent="0.35">
      <c r="A170" s="28" t="b">
        <v>1</v>
      </c>
      <c r="B170" s="2" t="s">
        <v>229</v>
      </c>
      <c r="C170" s="2" t="s">
        <v>427</v>
      </c>
      <c r="D170" s="2">
        <v>40</v>
      </c>
      <c r="E170" s="85"/>
      <c r="F170" s="2">
        <v>0</v>
      </c>
      <c r="G170" s="2" t="s">
        <v>222</v>
      </c>
      <c r="H170" s="2"/>
      <c r="I170" s="2">
        <f t="shared" ref="I170:I172" si="53">R170-D170</f>
        <v>-2.0799999999999983</v>
      </c>
      <c r="J170" s="85">
        <f t="shared" ref="J170:J233" si="54">$U$156-$G$156</f>
        <v>2.663333333333334</v>
      </c>
      <c r="K170" s="85">
        <f t="shared" ref="K170:K172" si="55">J170-I170</f>
        <v>4.7433333333333323</v>
      </c>
      <c r="L170" s="2"/>
      <c r="M170" s="29"/>
      <c r="N170" s="2"/>
      <c r="O170" s="28" t="b">
        <v>1</v>
      </c>
      <c r="P170" s="2" t="s">
        <v>229</v>
      </c>
      <c r="Q170" s="2" t="s">
        <v>427</v>
      </c>
      <c r="R170" s="2">
        <v>37.92</v>
      </c>
      <c r="S170" s="85">
        <v>2.1999999999999999E-2</v>
      </c>
      <c r="T170" s="2">
        <v>0</v>
      </c>
      <c r="U170" s="2"/>
      <c r="V170" s="2"/>
      <c r="W170" s="2"/>
      <c r="X170" s="2"/>
      <c r="Y170" s="2"/>
      <c r="Z170" s="29"/>
    </row>
    <row r="171" spans="1:26" x14ac:dyDescent="0.35">
      <c r="A171" s="28" t="b">
        <v>1</v>
      </c>
      <c r="B171" s="2" t="s">
        <v>231</v>
      </c>
      <c r="C171" s="2" t="s">
        <v>428</v>
      </c>
      <c r="D171" s="2">
        <v>35.56</v>
      </c>
      <c r="E171" s="85"/>
      <c r="F171" s="2">
        <v>0</v>
      </c>
      <c r="G171" s="2"/>
      <c r="H171" s="2"/>
      <c r="I171" s="2">
        <f t="shared" si="53"/>
        <v>2.2399999999999949</v>
      </c>
      <c r="J171" s="85">
        <f t="shared" si="54"/>
        <v>2.663333333333334</v>
      </c>
      <c r="K171" s="85">
        <f t="shared" si="55"/>
        <v>0.42333333333333911</v>
      </c>
      <c r="L171" s="2">
        <f t="shared" ref="L170:L233" si="56">2^(-K171)</f>
        <v>0.74569970022518572</v>
      </c>
      <c r="M171" s="29">
        <f>AVERAGE(L169:L171)</f>
        <v>1.457076720414006</v>
      </c>
      <c r="N171" s="2"/>
      <c r="O171" s="28" t="b">
        <v>1</v>
      </c>
      <c r="P171" s="2" t="s">
        <v>231</v>
      </c>
      <c r="Q171" s="2" t="s">
        <v>428</v>
      </c>
      <c r="R171" s="2">
        <v>37.799999999999997</v>
      </c>
      <c r="S171" s="85">
        <v>2.3599999999999999E-2</v>
      </c>
      <c r="T171" s="2">
        <v>0</v>
      </c>
      <c r="U171" s="2"/>
      <c r="V171" s="2"/>
      <c r="W171" s="2"/>
      <c r="X171" s="2"/>
      <c r="Y171" s="2"/>
      <c r="Z171" s="29"/>
    </row>
    <row r="172" spans="1:26" x14ac:dyDescent="0.35">
      <c r="A172" s="28" t="b">
        <v>1</v>
      </c>
      <c r="B172" s="2" t="s">
        <v>234</v>
      </c>
      <c r="C172" s="2" t="s">
        <v>447</v>
      </c>
      <c r="D172" s="2">
        <v>35.729999999999997</v>
      </c>
      <c r="E172" s="85"/>
      <c r="F172" s="2">
        <v>0</v>
      </c>
      <c r="G172" s="2"/>
      <c r="H172" s="2"/>
      <c r="I172" s="2">
        <f t="shared" si="53"/>
        <v>3.1200000000000045</v>
      </c>
      <c r="J172" s="85">
        <f t="shared" si="54"/>
        <v>2.663333333333334</v>
      </c>
      <c r="K172" s="85">
        <f t="shared" si="55"/>
        <v>-0.45666666666667055</v>
      </c>
      <c r="L172" s="2">
        <f t="shared" si="56"/>
        <v>1.3723673104437835</v>
      </c>
      <c r="M172" s="29"/>
      <c r="N172" s="2"/>
      <c r="O172" s="28" t="b">
        <v>1</v>
      </c>
      <c r="P172" s="2" t="s">
        <v>234</v>
      </c>
      <c r="Q172" s="2" t="s">
        <v>447</v>
      </c>
      <c r="R172" s="2">
        <v>38.85</v>
      </c>
      <c r="S172" s="85">
        <v>1.1900000000000001E-2</v>
      </c>
      <c r="T172" s="2">
        <v>0</v>
      </c>
      <c r="U172" s="2"/>
      <c r="V172" s="2"/>
      <c r="W172" s="2"/>
      <c r="X172" s="2"/>
      <c r="Y172" s="2"/>
      <c r="Z172" s="29"/>
    </row>
    <row r="173" spans="1:26" x14ac:dyDescent="0.35">
      <c r="A173" s="86" t="b">
        <v>1</v>
      </c>
      <c r="B173" s="87" t="s">
        <v>236</v>
      </c>
      <c r="C173" s="87" t="s">
        <v>448</v>
      </c>
      <c r="D173" s="87">
        <v>40</v>
      </c>
      <c r="E173" s="88"/>
      <c r="F173" s="17">
        <v>0</v>
      </c>
      <c r="G173" s="17" t="s">
        <v>222</v>
      </c>
      <c r="H173" s="2"/>
      <c r="I173" s="2">
        <f t="shared" ref="I173:I236" si="57">R173-D173</f>
        <v>-1.4600000000000009</v>
      </c>
      <c r="J173" s="85">
        <f t="shared" si="54"/>
        <v>2.663333333333334</v>
      </c>
      <c r="K173" s="85">
        <f t="shared" ref="K173:K236" si="58">J173-I173</f>
        <v>4.1233333333333348</v>
      </c>
      <c r="L173" s="2"/>
      <c r="M173" s="29"/>
      <c r="N173" s="2"/>
      <c r="O173" s="28" t="b">
        <v>1</v>
      </c>
      <c r="P173" s="2" t="s">
        <v>236</v>
      </c>
      <c r="Q173" s="2" t="s">
        <v>448</v>
      </c>
      <c r="R173" s="2">
        <v>38.54</v>
      </c>
      <c r="S173" s="85">
        <v>1.46E-2</v>
      </c>
      <c r="T173" s="2">
        <v>0</v>
      </c>
      <c r="U173" s="2"/>
      <c r="V173" s="2"/>
      <c r="W173" s="2"/>
      <c r="X173" s="2"/>
      <c r="Y173" s="2"/>
      <c r="Z173" s="29"/>
    </row>
    <row r="174" spans="1:26" x14ac:dyDescent="0.35">
      <c r="A174" s="28" t="b">
        <v>1</v>
      </c>
      <c r="B174" s="2" t="s">
        <v>238</v>
      </c>
      <c r="C174" s="2" t="s">
        <v>449</v>
      </c>
      <c r="D174" s="2">
        <v>38.049999999999997</v>
      </c>
      <c r="E174" s="85"/>
      <c r="F174" s="2">
        <v>0</v>
      </c>
      <c r="G174" s="3"/>
      <c r="H174" s="17"/>
      <c r="I174" s="2">
        <f t="shared" si="57"/>
        <v>-0.43999999999999773</v>
      </c>
      <c r="J174" s="85">
        <f t="shared" si="54"/>
        <v>2.663333333333334</v>
      </c>
      <c r="K174" s="85">
        <f t="shared" si="58"/>
        <v>3.1033333333333317</v>
      </c>
      <c r="L174" s="2">
        <f t="shared" si="56"/>
        <v>0.11635996451223479</v>
      </c>
      <c r="M174" s="29">
        <f t="shared" ref="M174" si="59">AVERAGE(L172:L174)</f>
        <v>0.74436363747800915</v>
      </c>
      <c r="N174" s="2"/>
      <c r="O174" s="86" t="b">
        <v>1</v>
      </c>
      <c r="P174" s="87" t="s">
        <v>238</v>
      </c>
      <c r="Q174" s="87" t="s">
        <v>449</v>
      </c>
      <c r="R174" s="87">
        <v>37.61</v>
      </c>
      <c r="S174" s="88">
        <v>2.69E-2</v>
      </c>
      <c r="T174" s="87">
        <v>0</v>
      </c>
      <c r="U174" s="87"/>
      <c r="V174" s="17"/>
      <c r="W174" s="17"/>
      <c r="X174" s="17"/>
      <c r="Y174" s="2"/>
      <c r="Z174" s="29"/>
    </row>
    <row r="175" spans="1:26" x14ac:dyDescent="0.35">
      <c r="A175" s="28" t="b">
        <v>1</v>
      </c>
      <c r="B175" s="2" t="s">
        <v>240</v>
      </c>
      <c r="C175" s="2" t="s">
        <v>462</v>
      </c>
      <c r="D175" s="2">
        <v>35.299999999999997</v>
      </c>
      <c r="E175" s="85"/>
      <c r="F175" s="2">
        <v>0</v>
      </c>
      <c r="G175" s="35"/>
      <c r="H175" s="3"/>
      <c r="I175" s="2">
        <f t="shared" si="57"/>
        <v>2.480000000000004</v>
      </c>
      <c r="J175" s="85">
        <f t="shared" si="54"/>
        <v>2.663333333333334</v>
      </c>
      <c r="K175" s="85">
        <f t="shared" si="58"/>
        <v>0.18333333333333002</v>
      </c>
      <c r="L175" s="2">
        <f t="shared" si="56"/>
        <v>0.88066587359615056</v>
      </c>
      <c r="M175" s="29"/>
      <c r="N175" s="2"/>
      <c r="O175" s="28" t="b">
        <v>1</v>
      </c>
      <c r="P175" s="2" t="s">
        <v>240</v>
      </c>
      <c r="Q175" s="2" t="s">
        <v>462</v>
      </c>
      <c r="R175" s="2">
        <v>37.78</v>
      </c>
      <c r="S175" s="85">
        <v>2.41E-2</v>
      </c>
      <c r="T175" s="2">
        <v>0</v>
      </c>
      <c r="U175" s="2"/>
      <c r="V175" s="2"/>
      <c r="W175" s="2"/>
      <c r="X175" s="2"/>
      <c r="Y175" s="17"/>
      <c r="Z175" s="89"/>
    </row>
    <row r="176" spans="1:26" x14ac:dyDescent="0.35">
      <c r="A176" s="28" t="b">
        <v>1</v>
      </c>
      <c r="B176" s="2" t="s">
        <v>242</v>
      </c>
      <c r="C176" s="2" t="s">
        <v>463</v>
      </c>
      <c r="D176" s="2">
        <v>35.020000000000003</v>
      </c>
      <c r="E176" s="85"/>
      <c r="F176" s="2">
        <v>0</v>
      </c>
      <c r="G176" s="35"/>
      <c r="H176" s="35"/>
      <c r="I176" s="2">
        <f t="shared" si="57"/>
        <v>4.5399999999999991</v>
      </c>
      <c r="J176" s="85">
        <f t="shared" si="54"/>
        <v>2.663333333333334</v>
      </c>
      <c r="K176" s="85">
        <f t="shared" si="58"/>
        <v>-1.8766666666666652</v>
      </c>
      <c r="L176" s="2">
        <f t="shared" si="56"/>
        <v>3.6722560798608752</v>
      </c>
      <c r="M176" s="29"/>
      <c r="N176" s="2"/>
      <c r="O176" s="28" t="b">
        <v>1</v>
      </c>
      <c r="P176" s="2" t="s">
        <v>242</v>
      </c>
      <c r="Q176" s="2" t="s">
        <v>463</v>
      </c>
      <c r="R176" s="2">
        <v>39.56</v>
      </c>
      <c r="S176" s="85">
        <v>7.4799999999999997E-3</v>
      </c>
      <c r="T176" s="2">
        <v>0</v>
      </c>
      <c r="U176" s="2" t="s">
        <v>233</v>
      </c>
      <c r="V176" s="2"/>
      <c r="W176" s="2"/>
      <c r="X176" s="2"/>
      <c r="Y176" s="2"/>
      <c r="Z176" s="29"/>
    </row>
    <row r="177" spans="1:26" x14ac:dyDescent="0.35">
      <c r="A177" s="28" t="b">
        <v>1</v>
      </c>
      <c r="B177" s="2" t="s">
        <v>244</v>
      </c>
      <c r="C177" s="2" t="s">
        <v>464</v>
      </c>
      <c r="D177" s="2">
        <v>34.69</v>
      </c>
      <c r="E177" s="85"/>
      <c r="F177" s="2">
        <v>0</v>
      </c>
      <c r="G177" s="35"/>
      <c r="H177" s="35"/>
      <c r="I177" s="2">
        <f t="shared" si="57"/>
        <v>3.4500000000000028</v>
      </c>
      <c r="J177" s="85">
        <f t="shared" si="54"/>
        <v>2.663333333333334</v>
      </c>
      <c r="K177" s="85">
        <f t="shared" si="58"/>
        <v>-0.78666666666666885</v>
      </c>
      <c r="L177" s="2">
        <f t="shared" si="56"/>
        <v>1.7250840639843839</v>
      </c>
      <c r="M177" s="29">
        <f t="shared" ref="M177" si="60">AVERAGE(L175:L177)</f>
        <v>2.0926686724804697</v>
      </c>
      <c r="N177" s="2"/>
      <c r="O177" s="28" t="b">
        <v>1</v>
      </c>
      <c r="P177" s="2" t="s">
        <v>244</v>
      </c>
      <c r="Q177" s="2" t="s">
        <v>464</v>
      </c>
      <c r="R177" s="2">
        <v>38.14</v>
      </c>
      <c r="S177" s="85">
        <v>1.9E-2</v>
      </c>
      <c r="T177" s="2">
        <v>0</v>
      </c>
      <c r="U177" s="2"/>
      <c r="V177" s="2"/>
      <c r="W177" s="2"/>
      <c r="X177" s="2"/>
      <c r="Y177" s="2"/>
      <c r="Z177" s="29"/>
    </row>
    <row r="178" spans="1:26" x14ac:dyDescent="0.35">
      <c r="A178" s="28" t="b">
        <v>1</v>
      </c>
      <c r="B178" s="2" t="s">
        <v>246</v>
      </c>
      <c r="C178" s="2" t="s">
        <v>477</v>
      </c>
      <c r="D178" s="2">
        <v>34.840000000000003</v>
      </c>
      <c r="E178" s="85"/>
      <c r="F178" s="2">
        <v>0</v>
      </c>
      <c r="G178" s="35"/>
      <c r="H178" s="35"/>
      <c r="I178" s="2">
        <f t="shared" si="57"/>
        <v>2.0999999999999943</v>
      </c>
      <c r="J178" s="85">
        <f t="shared" si="54"/>
        <v>2.663333333333334</v>
      </c>
      <c r="K178" s="85">
        <f t="shared" si="58"/>
        <v>0.56333333333333968</v>
      </c>
      <c r="L178" s="2">
        <f t="shared" si="56"/>
        <v>0.67673676206862032</v>
      </c>
      <c r="M178" s="29"/>
      <c r="N178" s="2"/>
      <c r="O178" s="28" t="b">
        <v>1</v>
      </c>
      <c r="P178" s="2" t="s">
        <v>246</v>
      </c>
      <c r="Q178" s="2" t="s">
        <v>477</v>
      </c>
      <c r="R178" s="2">
        <v>36.94</v>
      </c>
      <c r="S178" s="85">
        <v>4.1500000000000002E-2</v>
      </c>
      <c r="T178" s="2">
        <v>0</v>
      </c>
      <c r="U178" s="2"/>
      <c r="V178" s="2"/>
      <c r="W178" s="2"/>
      <c r="X178" s="2"/>
      <c r="Y178" s="2"/>
      <c r="Z178" s="29"/>
    </row>
    <row r="179" spans="1:26" x14ac:dyDescent="0.35">
      <c r="A179" s="28" t="b">
        <v>1</v>
      </c>
      <c r="B179" s="2" t="s">
        <v>248</v>
      </c>
      <c r="C179" s="2" t="s">
        <v>478</v>
      </c>
      <c r="D179" s="2">
        <v>34.619999999999997</v>
      </c>
      <c r="E179" s="85"/>
      <c r="F179" s="2">
        <v>0</v>
      </c>
      <c r="G179" s="35"/>
      <c r="H179" s="35"/>
      <c r="I179" s="2">
        <f t="shared" si="57"/>
        <v>3.740000000000002</v>
      </c>
      <c r="J179" s="85">
        <f t="shared" si="54"/>
        <v>2.663333333333334</v>
      </c>
      <c r="K179" s="85">
        <f t="shared" si="58"/>
        <v>-1.076666666666668</v>
      </c>
      <c r="L179" s="2">
        <f t="shared" si="56"/>
        <v>2.109157259032028</v>
      </c>
      <c r="M179" s="29"/>
      <c r="N179" s="2"/>
      <c r="O179" s="28" t="b">
        <v>1</v>
      </c>
      <c r="P179" s="2" t="s">
        <v>248</v>
      </c>
      <c r="Q179" s="2" t="s">
        <v>478</v>
      </c>
      <c r="R179" s="2">
        <v>38.36</v>
      </c>
      <c r="S179" s="85">
        <v>1.6400000000000001E-2</v>
      </c>
      <c r="T179" s="2">
        <v>0</v>
      </c>
      <c r="U179" s="2"/>
      <c r="V179" s="2"/>
      <c r="W179" s="2"/>
      <c r="X179" s="2"/>
      <c r="Y179" s="2"/>
      <c r="Z179" s="29"/>
    </row>
    <row r="180" spans="1:26" x14ac:dyDescent="0.35">
      <c r="A180" s="28" t="b">
        <v>1</v>
      </c>
      <c r="B180" s="2" t="s">
        <v>250</v>
      </c>
      <c r="C180" s="2" t="s">
        <v>479</v>
      </c>
      <c r="D180" s="2">
        <v>33.86</v>
      </c>
      <c r="E180" s="85"/>
      <c r="F180" s="2">
        <v>0</v>
      </c>
      <c r="G180" s="35"/>
      <c r="H180" s="35"/>
      <c r="I180" s="2">
        <f t="shared" si="57"/>
        <v>4.07</v>
      </c>
      <c r="J180" s="85">
        <f t="shared" si="54"/>
        <v>2.663333333333334</v>
      </c>
      <c r="K180" s="85">
        <f t="shared" si="58"/>
        <v>-1.4066666666666663</v>
      </c>
      <c r="L180" s="2">
        <f t="shared" si="56"/>
        <v>2.6512388835730563</v>
      </c>
      <c r="M180" s="29">
        <f t="shared" ref="M180" si="61">AVERAGE(L178:L180)</f>
        <v>1.812377634891235</v>
      </c>
      <c r="N180" s="2"/>
      <c r="O180" s="28" t="b">
        <v>1</v>
      </c>
      <c r="P180" s="2" t="s">
        <v>250</v>
      </c>
      <c r="Q180" s="2" t="s">
        <v>479</v>
      </c>
      <c r="R180" s="2">
        <v>37.93</v>
      </c>
      <c r="S180" s="85">
        <v>2.18E-2</v>
      </c>
      <c r="T180" s="2">
        <v>0</v>
      </c>
      <c r="U180" s="2"/>
      <c r="V180" s="2"/>
      <c r="W180" s="2"/>
      <c r="X180" s="2"/>
      <c r="Y180" s="2"/>
      <c r="Z180" s="29"/>
    </row>
    <row r="181" spans="1:26" x14ac:dyDescent="0.35">
      <c r="A181" s="28" t="b">
        <v>1</v>
      </c>
      <c r="B181" s="2" t="s">
        <v>252</v>
      </c>
      <c r="C181" s="2" t="s">
        <v>492</v>
      </c>
      <c r="D181" s="2">
        <v>34.520000000000003</v>
      </c>
      <c r="E181" s="85"/>
      <c r="F181" s="2">
        <v>0</v>
      </c>
      <c r="G181" s="35"/>
      <c r="H181" s="35"/>
      <c r="I181" s="2">
        <f t="shared" si="57"/>
        <v>1.8999999999999986</v>
      </c>
      <c r="J181" s="85">
        <f t="shared" si="54"/>
        <v>2.663333333333334</v>
      </c>
      <c r="K181" s="85">
        <f t="shared" si="58"/>
        <v>0.76333333333333542</v>
      </c>
      <c r="L181" s="2">
        <f t="shared" si="56"/>
        <v>0.58913356942203421</v>
      </c>
      <c r="M181" s="29"/>
      <c r="N181" s="2"/>
      <c r="O181" s="28" t="b">
        <v>1</v>
      </c>
      <c r="P181" s="2" t="s">
        <v>252</v>
      </c>
      <c r="Q181" s="2" t="s">
        <v>492</v>
      </c>
      <c r="R181" s="2">
        <v>36.42</v>
      </c>
      <c r="S181" s="85">
        <v>5.8599999999999999E-2</v>
      </c>
      <c r="T181" s="2">
        <v>0</v>
      </c>
      <c r="U181" s="2"/>
      <c r="V181" s="2"/>
      <c r="W181" s="2"/>
      <c r="X181" s="2"/>
      <c r="Y181" s="2"/>
      <c r="Z181" s="29"/>
    </row>
    <row r="182" spans="1:26" x14ac:dyDescent="0.35">
      <c r="A182" s="28" t="b">
        <v>1</v>
      </c>
      <c r="B182" s="2" t="s">
        <v>254</v>
      </c>
      <c r="C182" s="2" t="s">
        <v>493</v>
      </c>
      <c r="D182" s="2">
        <v>37.49</v>
      </c>
      <c r="E182" s="85"/>
      <c r="F182" s="2">
        <v>0</v>
      </c>
      <c r="G182" s="35"/>
      <c r="H182" s="35"/>
      <c r="I182" s="2">
        <f t="shared" si="57"/>
        <v>-0.67000000000000171</v>
      </c>
      <c r="J182" s="85">
        <f t="shared" si="54"/>
        <v>2.663333333333334</v>
      </c>
      <c r="K182" s="85">
        <f t="shared" si="58"/>
        <v>3.3333333333333357</v>
      </c>
      <c r="L182" s="2">
        <f t="shared" si="56"/>
        <v>9.9212565748012294E-2</v>
      </c>
      <c r="M182" s="29"/>
      <c r="N182" s="2"/>
      <c r="O182" s="28" t="b">
        <v>1</v>
      </c>
      <c r="P182" s="2" t="s">
        <v>254</v>
      </c>
      <c r="Q182" s="2" t="s">
        <v>493</v>
      </c>
      <c r="R182" s="2">
        <v>36.82</v>
      </c>
      <c r="S182" s="85">
        <v>4.5199999999999997E-2</v>
      </c>
      <c r="T182" s="2">
        <v>0</v>
      </c>
      <c r="U182" s="2"/>
      <c r="V182" s="2"/>
      <c r="W182" s="2"/>
      <c r="X182" s="2"/>
      <c r="Y182" s="2"/>
      <c r="Z182" s="29"/>
    </row>
    <row r="183" spans="1:26" x14ac:dyDescent="0.35">
      <c r="A183" s="28" t="b">
        <v>1</v>
      </c>
      <c r="B183" s="2" t="s">
        <v>256</v>
      </c>
      <c r="C183" s="2" t="s">
        <v>494</v>
      </c>
      <c r="D183" s="2">
        <v>34.71</v>
      </c>
      <c r="E183" s="85"/>
      <c r="F183" s="2">
        <v>0</v>
      </c>
      <c r="G183" s="35"/>
      <c r="H183" s="35"/>
      <c r="I183" s="2">
        <f t="shared" si="57"/>
        <v>2.1400000000000006</v>
      </c>
      <c r="J183" s="85">
        <f t="shared" si="54"/>
        <v>2.663333333333334</v>
      </c>
      <c r="K183" s="85">
        <f t="shared" si="58"/>
        <v>0.52333333333333343</v>
      </c>
      <c r="L183" s="2">
        <f t="shared" si="56"/>
        <v>0.69576242208920824</v>
      </c>
      <c r="M183" s="29">
        <f t="shared" ref="M183" si="62">AVERAGE(L181:L183)</f>
        <v>0.46136951908641821</v>
      </c>
      <c r="N183" s="2"/>
      <c r="O183" s="28" t="b">
        <v>1</v>
      </c>
      <c r="P183" s="2" t="s">
        <v>256</v>
      </c>
      <c r="Q183" s="2" t="s">
        <v>494</v>
      </c>
      <c r="R183" s="2">
        <v>36.85</v>
      </c>
      <c r="S183" s="85">
        <v>4.4200000000000003E-2</v>
      </c>
      <c r="T183" s="2">
        <v>0</v>
      </c>
      <c r="U183" s="2"/>
      <c r="V183" s="2"/>
      <c r="W183" s="2"/>
      <c r="X183" s="2"/>
      <c r="Y183" s="2"/>
      <c r="Z183" s="29"/>
    </row>
    <row r="184" spans="1:26" x14ac:dyDescent="0.35">
      <c r="A184" s="28" t="b">
        <v>1</v>
      </c>
      <c r="B184" s="2" t="s">
        <v>258</v>
      </c>
      <c r="C184" s="2" t="s">
        <v>507</v>
      </c>
      <c r="D184" s="2">
        <v>34.58</v>
      </c>
      <c r="E184" s="85"/>
      <c r="F184" s="2">
        <v>0</v>
      </c>
      <c r="G184" s="35"/>
      <c r="H184" s="35"/>
      <c r="I184" s="2">
        <f t="shared" si="57"/>
        <v>2.3400000000000034</v>
      </c>
      <c r="J184" s="85">
        <f t="shared" si="54"/>
        <v>2.663333333333334</v>
      </c>
      <c r="K184" s="85">
        <f t="shared" si="58"/>
        <v>0.32333333333333059</v>
      </c>
      <c r="L184" s="2">
        <f t="shared" si="56"/>
        <v>0.7992211497226277</v>
      </c>
      <c r="M184" s="29"/>
      <c r="N184" s="2"/>
      <c r="O184" s="28" t="b">
        <v>1</v>
      </c>
      <c r="P184" s="2" t="s">
        <v>258</v>
      </c>
      <c r="Q184" s="2" t="s">
        <v>507</v>
      </c>
      <c r="R184" s="2">
        <v>36.92</v>
      </c>
      <c r="S184" s="85">
        <v>4.2200000000000001E-2</v>
      </c>
      <c r="T184" s="2">
        <v>0</v>
      </c>
      <c r="U184" s="2"/>
      <c r="V184" s="2"/>
      <c r="W184" s="2"/>
      <c r="X184" s="2"/>
      <c r="Y184" s="2"/>
      <c r="Z184" s="29"/>
    </row>
    <row r="185" spans="1:26" x14ac:dyDescent="0.35">
      <c r="A185" s="28" t="b">
        <v>1</v>
      </c>
      <c r="B185" s="2" t="s">
        <v>260</v>
      </c>
      <c r="C185" s="2" t="s">
        <v>508</v>
      </c>
      <c r="D185" s="2">
        <v>36.340000000000003</v>
      </c>
      <c r="E185" s="85"/>
      <c r="F185" s="2">
        <v>0</v>
      </c>
      <c r="G185" s="35"/>
      <c r="H185" s="35"/>
      <c r="I185" s="2">
        <f t="shared" si="57"/>
        <v>0.94999999999999574</v>
      </c>
      <c r="J185" s="85">
        <f t="shared" si="54"/>
        <v>2.663333333333334</v>
      </c>
      <c r="K185" s="85">
        <f t="shared" si="58"/>
        <v>1.7133333333333383</v>
      </c>
      <c r="L185" s="2">
        <f t="shared" si="56"/>
        <v>0.30495465994005</v>
      </c>
      <c r="M185" s="29"/>
      <c r="N185" s="2"/>
      <c r="O185" s="28" t="b">
        <v>1</v>
      </c>
      <c r="P185" s="2" t="s">
        <v>260</v>
      </c>
      <c r="Q185" s="2" t="s">
        <v>508</v>
      </c>
      <c r="R185" s="2">
        <v>37.29</v>
      </c>
      <c r="S185" s="85">
        <v>3.3099999999999997E-2</v>
      </c>
      <c r="T185" s="2">
        <v>0</v>
      </c>
      <c r="U185" s="2"/>
      <c r="V185" s="2"/>
      <c r="W185" s="2"/>
      <c r="X185" s="2"/>
      <c r="Y185" s="2"/>
      <c r="Z185" s="29"/>
    </row>
    <row r="186" spans="1:26" x14ac:dyDescent="0.35">
      <c r="A186" s="28" t="b">
        <v>1</v>
      </c>
      <c r="B186" s="2" t="s">
        <v>262</v>
      </c>
      <c r="C186" s="2" t="s">
        <v>509</v>
      </c>
      <c r="D186" s="2">
        <v>35.630000000000003</v>
      </c>
      <c r="E186" s="85"/>
      <c r="F186" s="2">
        <v>0</v>
      </c>
      <c r="G186" s="35"/>
      <c r="H186" s="35"/>
      <c r="I186" s="2">
        <f t="shared" si="57"/>
        <v>1.769999999999996</v>
      </c>
      <c r="J186" s="85">
        <f t="shared" si="54"/>
        <v>2.663333333333334</v>
      </c>
      <c r="K186" s="85">
        <f t="shared" si="58"/>
        <v>0.89333333333333798</v>
      </c>
      <c r="L186" s="2">
        <f t="shared" si="56"/>
        <v>0.53836878412375977</v>
      </c>
      <c r="M186" s="29">
        <f t="shared" ref="M186" si="63">AVERAGE(L184:L186)</f>
        <v>0.54751486459547916</v>
      </c>
      <c r="N186" s="2"/>
      <c r="O186" s="28" t="b">
        <v>1</v>
      </c>
      <c r="P186" s="2" t="s">
        <v>262</v>
      </c>
      <c r="Q186" s="2" t="s">
        <v>509</v>
      </c>
      <c r="R186" s="2">
        <v>37.4</v>
      </c>
      <c r="S186" s="85">
        <v>3.0700000000000002E-2</v>
      </c>
      <c r="T186" s="2">
        <v>0</v>
      </c>
      <c r="U186" s="2"/>
      <c r="V186" s="2"/>
      <c r="W186" s="2"/>
      <c r="X186" s="2"/>
      <c r="Y186" s="2"/>
      <c r="Z186" s="29"/>
    </row>
    <row r="187" spans="1:26" x14ac:dyDescent="0.35">
      <c r="A187" s="28" t="b">
        <v>1</v>
      </c>
      <c r="B187" s="2" t="s">
        <v>264</v>
      </c>
      <c r="C187" s="2" t="s">
        <v>522</v>
      </c>
      <c r="D187" s="2">
        <v>34.590000000000003</v>
      </c>
      <c r="E187" s="85"/>
      <c r="F187" s="2">
        <v>0</v>
      </c>
      <c r="G187" s="35"/>
      <c r="H187" s="35"/>
      <c r="I187" s="2">
        <f t="shared" si="57"/>
        <v>1.1099999999999994</v>
      </c>
      <c r="J187" s="85">
        <f t="shared" si="54"/>
        <v>2.663333333333334</v>
      </c>
      <c r="K187" s="85">
        <f t="shared" si="58"/>
        <v>1.5533333333333346</v>
      </c>
      <c r="L187" s="2">
        <f t="shared" si="56"/>
        <v>0.34072191924620637</v>
      </c>
      <c r="M187" s="29"/>
      <c r="N187" s="2"/>
      <c r="O187" s="28" t="b">
        <v>1</v>
      </c>
      <c r="P187" s="2" t="s">
        <v>264</v>
      </c>
      <c r="Q187" s="2" t="s">
        <v>522</v>
      </c>
      <c r="R187" s="2">
        <v>35.700000000000003</v>
      </c>
      <c r="S187" s="85">
        <v>9.4E-2</v>
      </c>
      <c r="T187" s="2">
        <v>0</v>
      </c>
      <c r="U187" s="2"/>
      <c r="V187" s="2"/>
      <c r="W187" s="2"/>
      <c r="X187" s="2"/>
      <c r="Y187" s="2"/>
      <c r="Z187" s="29"/>
    </row>
    <row r="188" spans="1:26" x14ac:dyDescent="0.35">
      <c r="A188" s="28" t="b">
        <v>1</v>
      </c>
      <c r="B188" s="2" t="s">
        <v>266</v>
      </c>
      <c r="C188" s="2" t="s">
        <v>523</v>
      </c>
      <c r="D188" s="2">
        <v>35.06</v>
      </c>
      <c r="E188" s="85"/>
      <c r="F188" s="2">
        <v>0</v>
      </c>
      <c r="G188" s="35"/>
      <c r="H188" s="35"/>
      <c r="I188" s="2">
        <f t="shared" si="57"/>
        <v>-35.06</v>
      </c>
      <c r="J188" s="85">
        <f t="shared" si="54"/>
        <v>2.663333333333334</v>
      </c>
      <c r="K188" s="85">
        <f t="shared" si="58"/>
        <v>37.723333333333336</v>
      </c>
      <c r="L188" s="2">
        <f t="shared" si="56"/>
        <v>4.4070211040528031E-12</v>
      </c>
      <c r="M188" s="29"/>
      <c r="N188" s="2"/>
      <c r="O188" s="28" t="b">
        <v>1</v>
      </c>
      <c r="P188" s="2" t="s">
        <v>266</v>
      </c>
      <c r="Q188" s="2" t="s">
        <v>523</v>
      </c>
      <c r="R188" s="2"/>
      <c r="S188" s="85"/>
      <c r="T188" s="2">
        <v>0</v>
      </c>
      <c r="U188" s="2"/>
      <c r="V188" s="2"/>
      <c r="W188" s="2"/>
      <c r="X188" s="2"/>
      <c r="Y188" s="2"/>
      <c r="Z188" s="29"/>
    </row>
    <row r="189" spans="1:26" x14ac:dyDescent="0.35">
      <c r="A189" s="28" t="b">
        <v>1</v>
      </c>
      <c r="B189" s="2" t="s">
        <v>268</v>
      </c>
      <c r="C189" s="2" t="s">
        <v>524</v>
      </c>
      <c r="D189" s="2">
        <v>33.950000000000003</v>
      </c>
      <c r="E189" s="85"/>
      <c r="F189" s="2">
        <v>0</v>
      </c>
      <c r="G189" s="35"/>
      <c r="H189" s="35"/>
      <c r="I189" s="2">
        <f t="shared" si="57"/>
        <v>2.529999999999994</v>
      </c>
      <c r="J189" s="85">
        <f t="shared" si="54"/>
        <v>2.663333333333334</v>
      </c>
      <c r="K189" s="85">
        <f t="shared" si="58"/>
        <v>0.13333333333333997</v>
      </c>
      <c r="L189" s="2">
        <f t="shared" si="56"/>
        <v>0.91172248855821258</v>
      </c>
      <c r="M189" s="29">
        <f t="shared" ref="M189" si="64">AVERAGE(L187:L189)</f>
        <v>0.41748146926960866</v>
      </c>
      <c r="N189" s="2"/>
      <c r="O189" s="28" t="b">
        <v>1</v>
      </c>
      <c r="P189" s="2" t="s">
        <v>268</v>
      </c>
      <c r="Q189" s="2" t="s">
        <v>524</v>
      </c>
      <c r="R189" s="2">
        <v>36.479999999999997</v>
      </c>
      <c r="S189" s="85">
        <v>5.62E-2</v>
      </c>
      <c r="T189" s="2">
        <v>0</v>
      </c>
      <c r="U189" s="2"/>
      <c r="V189" s="2"/>
      <c r="W189" s="2"/>
      <c r="X189" s="2"/>
      <c r="Y189" s="2"/>
      <c r="Z189" s="29"/>
    </row>
    <row r="190" spans="1:26" x14ac:dyDescent="0.35">
      <c r="A190" s="28" t="b">
        <v>1</v>
      </c>
      <c r="B190" s="2" t="s">
        <v>270</v>
      </c>
      <c r="C190" s="2" t="s">
        <v>537</v>
      </c>
      <c r="D190" s="2">
        <v>34.65</v>
      </c>
      <c r="E190" s="85"/>
      <c r="F190" s="2">
        <v>0</v>
      </c>
      <c r="G190" s="35"/>
      <c r="H190" s="35"/>
      <c r="I190" s="2">
        <f t="shared" si="57"/>
        <v>2.230000000000004</v>
      </c>
      <c r="J190" s="85">
        <f t="shared" si="54"/>
        <v>2.663333333333334</v>
      </c>
      <c r="K190" s="85">
        <f t="shared" si="58"/>
        <v>0.43333333333333002</v>
      </c>
      <c r="L190" s="2">
        <f t="shared" si="56"/>
        <v>0.74054877614328385</v>
      </c>
      <c r="M190" s="29"/>
      <c r="N190" s="2"/>
      <c r="O190" s="28" t="b">
        <v>1</v>
      </c>
      <c r="P190" s="2" t="s">
        <v>270</v>
      </c>
      <c r="Q190" s="2" t="s">
        <v>537</v>
      </c>
      <c r="R190" s="2">
        <v>36.880000000000003</v>
      </c>
      <c r="S190" s="85">
        <v>4.3299999999999998E-2</v>
      </c>
      <c r="T190" s="2">
        <v>0</v>
      </c>
      <c r="U190" s="2"/>
      <c r="V190" s="2"/>
      <c r="W190" s="2"/>
      <c r="X190" s="2"/>
      <c r="Y190" s="2"/>
      <c r="Z190" s="29"/>
    </row>
    <row r="191" spans="1:26" x14ac:dyDescent="0.35">
      <c r="A191" s="28" t="b">
        <v>1</v>
      </c>
      <c r="B191" s="2" t="s">
        <v>272</v>
      </c>
      <c r="C191" s="2" t="s">
        <v>538</v>
      </c>
      <c r="D191" s="2">
        <v>34.590000000000003</v>
      </c>
      <c r="E191" s="85"/>
      <c r="F191" s="2">
        <v>0</v>
      </c>
      <c r="G191" s="35"/>
      <c r="H191" s="35"/>
      <c r="I191" s="2">
        <f t="shared" si="57"/>
        <v>-34.590000000000003</v>
      </c>
      <c r="J191" s="85">
        <f t="shared" si="54"/>
        <v>2.663333333333334</v>
      </c>
      <c r="K191" s="85">
        <f t="shared" si="58"/>
        <v>37.253333333333337</v>
      </c>
      <c r="L191" s="2">
        <f t="shared" si="56"/>
        <v>6.1042066573881829E-12</v>
      </c>
      <c r="M191" s="29"/>
      <c r="N191" s="2"/>
      <c r="O191" s="28" t="b">
        <v>1</v>
      </c>
      <c r="P191" s="2" t="s">
        <v>272</v>
      </c>
      <c r="Q191" s="2" t="s">
        <v>538</v>
      </c>
      <c r="R191" s="2"/>
      <c r="S191" s="85"/>
      <c r="T191" s="2">
        <v>0</v>
      </c>
      <c r="U191" s="2"/>
      <c r="V191" s="2"/>
      <c r="W191" s="2"/>
      <c r="X191" s="2"/>
      <c r="Y191" s="2"/>
      <c r="Z191" s="29"/>
    </row>
    <row r="192" spans="1:26" x14ac:dyDescent="0.35">
      <c r="A192" s="28" t="b">
        <v>1</v>
      </c>
      <c r="B192" s="2" t="s">
        <v>274</v>
      </c>
      <c r="C192" s="2" t="s">
        <v>539</v>
      </c>
      <c r="D192" s="2">
        <v>33.69</v>
      </c>
      <c r="E192" s="85"/>
      <c r="F192" s="2">
        <v>0</v>
      </c>
      <c r="G192" s="35"/>
      <c r="H192" s="35"/>
      <c r="I192" s="2">
        <f t="shared" si="57"/>
        <v>2.8900000000000006</v>
      </c>
      <c r="J192" s="85">
        <f t="shared" si="54"/>
        <v>2.663333333333334</v>
      </c>
      <c r="K192" s="85">
        <f t="shared" si="58"/>
        <v>-0.22666666666666657</v>
      </c>
      <c r="L192" s="2">
        <f t="shared" si="56"/>
        <v>1.1701282532061139</v>
      </c>
      <c r="M192" s="29">
        <f t="shared" ref="M192" si="65">AVERAGE(L190:L192)</f>
        <v>0.63689234311850063</v>
      </c>
      <c r="N192" s="2"/>
      <c r="O192" s="28" t="b">
        <v>1</v>
      </c>
      <c r="P192" s="2" t="s">
        <v>274</v>
      </c>
      <c r="Q192" s="2" t="s">
        <v>539</v>
      </c>
      <c r="R192" s="2">
        <v>36.58</v>
      </c>
      <c r="S192" s="85">
        <v>5.28E-2</v>
      </c>
      <c r="T192" s="2">
        <v>0</v>
      </c>
      <c r="U192" s="2"/>
      <c r="V192" s="2"/>
      <c r="W192" s="2"/>
      <c r="X192" s="2"/>
      <c r="Y192" s="2"/>
      <c r="Z192" s="29"/>
    </row>
    <row r="193" spans="1:26" x14ac:dyDescent="0.35">
      <c r="A193" s="28" t="b">
        <v>1</v>
      </c>
      <c r="B193" s="2" t="s">
        <v>315</v>
      </c>
      <c r="C193" s="2" t="s">
        <v>316</v>
      </c>
      <c r="D193" s="2">
        <v>33.65</v>
      </c>
      <c r="E193" s="85"/>
      <c r="F193" s="2">
        <v>0</v>
      </c>
      <c r="G193" s="35"/>
      <c r="H193" s="35"/>
      <c r="I193" s="2">
        <f t="shared" si="57"/>
        <v>1.5399999999999991</v>
      </c>
      <c r="J193" s="85">
        <f t="shared" si="54"/>
        <v>2.663333333333334</v>
      </c>
      <c r="K193" s="85">
        <f t="shared" si="58"/>
        <v>1.1233333333333348</v>
      </c>
      <c r="L193" s="2">
        <f t="shared" si="56"/>
        <v>0.45903200998260946</v>
      </c>
      <c r="M193" s="29"/>
      <c r="N193" s="2"/>
      <c r="O193" s="28" t="b">
        <v>1</v>
      </c>
      <c r="P193" s="2" t="s">
        <v>315</v>
      </c>
      <c r="Q193" s="2" t="s">
        <v>316</v>
      </c>
      <c r="R193" s="2">
        <v>35.19</v>
      </c>
      <c r="S193" s="85">
        <v>0.13100000000000001</v>
      </c>
      <c r="T193" s="2">
        <v>0</v>
      </c>
      <c r="U193" s="2" t="s">
        <v>233</v>
      </c>
      <c r="V193" s="2"/>
      <c r="W193" s="2"/>
      <c r="X193" s="2"/>
      <c r="Y193" s="2"/>
      <c r="Z193" s="29"/>
    </row>
    <row r="194" spans="1:26" x14ac:dyDescent="0.35">
      <c r="A194" s="28" t="b">
        <v>1</v>
      </c>
      <c r="B194" s="2" t="s">
        <v>317</v>
      </c>
      <c r="C194" s="2" t="s">
        <v>318</v>
      </c>
      <c r="D194" s="2">
        <v>33.32</v>
      </c>
      <c r="E194" s="85"/>
      <c r="F194" s="2">
        <v>0</v>
      </c>
      <c r="G194" s="35"/>
      <c r="H194" s="35"/>
      <c r="I194" s="2">
        <f t="shared" si="57"/>
        <v>3.5799999999999983</v>
      </c>
      <c r="J194" s="85">
        <f t="shared" si="54"/>
        <v>2.663333333333334</v>
      </c>
      <c r="K194" s="85">
        <f t="shared" si="58"/>
        <v>-0.9166666666666643</v>
      </c>
      <c r="L194" s="2">
        <f t="shared" si="56"/>
        <v>1.8877486253633839</v>
      </c>
      <c r="M194" s="29"/>
      <c r="N194" s="2"/>
      <c r="O194" s="28" t="b">
        <v>1</v>
      </c>
      <c r="P194" s="2" t="s">
        <v>317</v>
      </c>
      <c r="Q194" s="2" t="s">
        <v>318</v>
      </c>
      <c r="R194" s="2">
        <v>36.9</v>
      </c>
      <c r="S194" s="85">
        <v>4.2799999999999998E-2</v>
      </c>
      <c r="T194" s="2">
        <v>0</v>
      </c>
      <c r="U194" s="2"/>
      <c r="V194" s="2"/>
      <c r="W194" s="2"/>
      <c r="X194" s="2"/>
      <c r="Y194" s="2"/>
      <c r="Z194" s="29"/>
    </row>
    <row r="195" spans="1:26" x14ac:dyDescent="0.35">
      <c r="A195" s="28" t="b">
        <v>1</v>
      </c>
      <c r="B195" s="2" t="s">
        <v>319</v>
      </c>
      <c r="C195" s="2" t="s">
        <v>320</v>
      </c>
      <c r="D195" s="2">
        <v>34.159999999999997</v>
      </c>
      <c r="E195" s="85"/>
      <c r="F195" s="2">
        <v>0</v>
      </c>
      <c r="G195" s="35"/>
      <c r="H195" s="35"/>
      <c r="I195" s="2">
        <f t="shared" si="57"/>
        <v>1.5400000000000063</v>
      </c>
      <c r="J195" s="85">
        <f t="shared" si="54"/>
        <v>2.663333333333334</v>
      </c>
      <c r="K195" s="85">
        <f t="shared" si="58"/>
        <v>1.1233333333333277</v>
      </c>
      <c r="L195" s="2">
        <f t="shared" si="56"/>
        <v>0.45903200998261168</v>
      </c>
      <c r="M195" s="29">
        <f t="shared" ref="M195" si="66">AVERAGE(L193:L195)</f>
        <v>0.93527088177620177</v>
      </c>
      <c r="N195" s="2"/>
      <c r="O195" s="28" t="b">
        <v>1</v>
      </c>
      <c r="P195" s="2" t="s">
        <v>319</v>
      </c>
      <c r="Q195" s="2" t="s">
        <v>320</v>
      </c>
      <c r="R195" s="2">
        <v>35.700000000000003</v>
      </c>
      <c r="S195" s="85">
        <v>9.4E-2</v>
      </c>
      <c r="T195" s="2">
        <v>0</v>
      </c>
      <c r="U195" s="2"/>
      <c r="V195" s="2"/>
      <c r="W195" s="2"/>
      <c r="X195" s="2"/>
      <c r="Y195" s="2"/>
      <c r="Z195" s="29"/>
    </row>
    <row r="196" spans="1:26" x14ac:dyDescent="0.35">
      <c r="A196" s="28" t="b">
        <v>1</v>
      </c>
      <c r="B196" s="2" t="s">
        <v>333</v>
      </c>
      <c r="C196" s="2" t="s">
        <v>334</v>
      </c>
      <c r="D196" s="2">
        <v>34.450000000000003</v>
      </c>
      <c r="E196" s="85"/>
      <c r="F196" s="2">
        <v>0</v>
      </c>
      <c r="G196" s="35"/>
      <c r="H196" s="35"/>
      <c r="I196" s="2">
        <f t="shared" si="57"/>
        <v>2.1699999999999946</v>
      </c>
      <c r="J196" s="85">
        <f t="shared" si="54"/>
        <v>2.663333333333334</v>
      </c>
      <c r="K196" s="85">
        <f t="shared" si="58"/>
        <v>0.4933333333333394</v>
      </c>
      <c r="L196" s="2">
        <f t="shared" si="56"/>
        <v>0.7103818695644849</v>
      </c>
      <c r="M196" s="29"/>
      <c r="N196" s="2"/>
      <c r="O196" s="28" t="b">
        <v>1</v>
      </c>
      <c r="P196" s="2" t="s">
        <v>333</v>
      </c>
      <c r="Q196" s="2" t="s">
        <v>334</v>
      </c>
      <c r="R196" s="2">
        <v>36.619999999999997</v>
      </c>
      <c r="S196" s="85">
        <v>5.1299999999999998E-2</v>
      </c>
      <c r="T196" s="2">
        <v>0</v>
      </c>
      <c r="U196" s="2"/>
      <c r="V196" s="2"/>
      <c r="W196" s="2"/>
      <c r="X196" s="2"/>
      <c r="Y196" s="2"/>
      <c r="Z196" s="29"/>
    </row>
    <row r="197" spans="1:26" x14ac:dyDescent="0.35">
      <c r="A197" s="28" t="b">
        <v>1</v>
      </c>
      <c r="B197" s="2" t="s">
        <v>335</v>
      </c>
      <c r="C197" s="2" t="s">
        <v>336</v>
      </c>
      <c r="D197" s="2">
        <v>35.74</v>
      </c>
      <c r="E197" s="85"/>
      <c r="F197" s="2">
        <v>0</v>
      </c>
      <c r="G197" s="35"/>
      <c r="H197" s="35"/>
      <c r="I197" s="2">
        <f t="shared" si="57"/>
        <v>1.8699999999999974</v>
      </c>
      <c r="J197" s="85">
        <f t="shared" si="54"/>
        <v>2.663333333333334</v>
      </c>
      <c r="K197" s="85">
        <f t="shared" si="58"/>
        <v>0.79333333333333655</v>
      </c>
      <c r="L197" s="2">
        <f t="shared" si="56"/>
        <v>0.5770093758817767</v>
      </c>
      <c r="M197" s="29"/>
      <c r="N197" s="2"/>
      <c r="O197" s="28" t="b">
        <v>1</v>
      </c>
      <c r="P197" s="2" t="s">
        <v>335</v>
      </c>
      <c r="Q197" s="2" t="s">
        <v>336</v>
      </c>
      <c r="R197" s="2">
        <v>37.61</v>
      </c>
      <c r="S197" s="85">
        <v>2.69E-2</v>
      </c>
      <c r="T197" s="2">
        <v>0</v>
      </c>
      <c r="U197" s="2"/>
      <c r="V197" s="2"/>
      <c r="W197" s="2"/>
      <c r="X197" s="2"/>
      <c r="Y197" s="2"/>
      <c r="Z197" s="29"/>
    </row>
    <row r="198" spans="1:26" x14ac:dyDescent="0.35">
      <c r="A198" s="28" t="b">
        <v>1</v>
      </c>
      <c r="B198" s="2" t="s">
        <v>337</v>
      </c>
      <c r="C198" s="2" t="s">
        <v>338</v>
      </c>
      <c r="D198" s="2">
        <v>33.840000000000003</v>
      </c>
      <c r="E198" s="85"/>
      <c r="F198" s="2">
        <v>0</v>
      </c>
      <c r="G198" s="35"/>
      <c r="H198" s="35"/>
      <c r="I198" s="2">
        <f t="shared" si="57"/>
        <v>2.5799999999999983</v>
      </c>
      <c r="J198" s="85">
        <f t="shared" si="54"/>
        <v>2.663333333333334</v>
      </c>
      <c r="K198" s="85">
        <f t="shared" si="58"/>
        <v>8.3333333333335702E-2</v>
      </c>
      <c r="L198" s="2">
        <f t="shared" si="56"/>
        <v>0.94387431268169186</v>
      </c>
      <c r="M198" s="29">
        <f t="shared" ref="M198" si="67">AVERAGE(L196:L198)</f>
        <v>0.74375518604265112</v>
      </c>
      <c r="N198" s="2"/>
      <c r="O198" s="28" t="b">
        <v>1</v>
      </c>
      <c r="P198" s="2" t="s">
        <v>337</v>
      </c>
      <c r="Q198" s="2" t="s">
        <v>338</v>
      </c>
      <c r="R198" s="2">
        <v>36.42</v>
      </c>
      <c r="S198" s="85">
        <v>5.8599999999999999E-2</v>
      </c>
      <c r="T198" s="2">
        <v>0</v>
      </c>
      <c r="U198" s="2"/>
      <c r="V198" s="2"/>
      <c r="W198" s="2"/>
      <c r="X198" s="2"/>
      <c r="Y198" s="2"/>
      <c r="Z198" s="29"/>
    </row>
    <row r="199" spans="1:26" x14ac:dyDescent="0.35">
      <c r="A199" s="28" t="b">
        <v>1</v>
      </c>
      <c r="B199" s="2" t="s">
        <v>351</v>
      </c>
      <c r="C199" s="2" t="s">
        <v>352</v>
      </c>
      <c r="D199" s="2">
        <v>34.19</v>
      </c>
      <c r="E199" s="85"/>
      <c r="F199" s="2">
        <v>0</v>
      </c>
      <c r="G199" s="35"/>
      <c r="H199" s="35"/>
      <c r="I199" s="2">
        <f t="shared" si="57"/>
        <v>1.6900000000000048</v>
      </c>
      <c r="J199" s="85">
        <f t="shared" si="54"/>
        <v>2.663333333333334</v>
      </c>
      <c r="K199" s="85">
        <f t="shared" si="58"/>
        <v>0.97333333333332916</v>
      </c>
      <c r="L199" s="2">
        <f t="shared" si="56"/>
        <v>0.50932790497864766</v>
      </c>
      <c r="M199" s="29"/>
      <c r="N199" s="2"/>
      <c r="O199" s="28" t="b">
        <v>1</v>
      </c>
      <c r="P199" s="2" t="s">
        <v>351</v>
      </c>
      <c r="Q199" s="2" t="s">
        <v>352</v>
      </c>
      <c r="R199" s="2">
        <v>35.880000000000003</v>
      </c>
      <c r="S199" s="85">
        <v>8.3099999999999993E-2</v>
      </c>
      <c r="T199" s="2">
        <v>0</v>
      </c>
      <c r="U199" s="2"/>
      <c r="V199" s="2"/>
      <c r="W199" s="2"/>
      <c r="X199" s="2"/>
      <c r="Y199" s="2"/>
      <c r="Z199" s="29"/>
    </row>
    <row r="200" spans="1:26" x14ac:dyDescent="0.35">
      <c r="A200" s="28" t="b">
        <v>1</v>
      </c>
      <c r="B200" s="2" t="s">
        <v>353</v>
      </c>
      <c r="C200" s="2" t="s">
        <v>354</v>
      </c>
      <c r="D200" s="2">
        <v>37.200000000000003</v>
      </c>
      <c r="E200" s="85"/>
      <c r="F200" s="2">
        <v>0</v>
      </c>
      <c r="G200" s="35"/>
      <c r="H200" s="35"/>
      <c r="I200" s="2">
        <f t="shared" si="57"/>
        <v>0.75</v>
      </c>
      <c r="J200" s="85">
        <f t="shared" si="54"/>
        <v>2.663333333333334</v>
      </c>
      <c r="K200" s="85">
        <f t="shared" si="58"/>
        <v>1.913333333333334</v>
      </c>
      <c r="L200" s="2">
        <f t="shared" si="56"/>
        <v>0.26547845099058925</v>
      </c>
      <c r="M200" s="29"/>
      <c r="N200" s="2"/>
      <c r="O200" s="28" t="b">
        <v>1</v>
      </c>
      <c r="P200" s="2" t="s">
        <v>353</v>
      </c>
      <c r="Q200" s="2" t="s">
        <v>354</v>
      </c>
      <c r="R200" s="2">
        <v>37.950000000000003</v>
      </c>
      <c r="S200" s="85">
        <v>2.1499999999999998E-2</v>
      </c>
      <c r="T200" s="2">
        <v>0</v>
      </c>
      <c r="U200" s="2"/>
      <c r="V200" s="2"/>
      <c r="W200" s="2"/>
      <c r="X200" s="2"/>
      <c r="Y200" s="2"/>
      <c r="Z200" s="29"/>
    </row>
    <row r="201" spans="1:26" x14ac:dyDescent="0.35">
      <c r="A201" s="28" t="b">
        <v>1</v>
      </c>
      <c r="B201" s="2" t="s">
        <v>355</v>
      </c>
      <c r="C201" s="2" t="s">
        <v>356</v>
      </c>
      <c r="D201" s="2">
        <v>34.5</v>
      </c>
      <c r="E201" s="85"/>
      <c r="F201" s="2">
        <v>0</v>
      </c>
      <c r="G201" s="35"/>
      <c r="H201" s="35"/>
      <c r="I201" s="2">
        <f t="shared" si="57"/>
        <v>2.3599999999999994</v>
      </c>
      <c r="J201" s="85">
        <f t="shared" si="54"/>
        <v>2.663333333333334</v>
      </c>
      <c r="K201" s="85">
        <f t="shared" si="58"/>
        <v>0.30333333333333456</v>
      </c>
      <c r="L201" s="2">
        <f t="shared" si="56"/>
        <v>0.81037786120994248</v>
      </c>
      <c r="M201" s="29">
        <f t="shared" ref="M201" si="68">AVERAGE(L199:L201)</f>
        <v>0.52839473905972645</v>
      </c>
      <c r="N201" s="2"/>
      <c r="O201" s="28" t="b">
        <v>1</v>
      </c>
      <c r="P201" s="2" t="s">
        <v>355</v>
      </c>
      <c r="Q201" s="2" t="s">
        <v>356</v>
      </c>
      <c r="R201" s="2">
        <v>36.86</v>
      </c>
      <c r="S201" s="85">
        <v>4.3900000000000002E-2</v>
      </c>
      <c r="T201" s="2">
        <v>0</v>
      </c>
      <c r="U201" s="2"/>
      <c r="V201" s="2"/>
      <c r="W201" s="2"/>
      <c r="X201" s="2"/>
      <c r="Y201" s="2"/>
      <c r="Z201" s="29"/>
    </row>
    <row r="202" spans="1:26" x14ac:dyDescent="0.35">
      <c r="A202" s="28" t="b">
        <v>1</v>
      </c>
      <c r="B202" s="2" t="s">
        <v>369</v>
      </c>
      <c r="C202" s="2" t="s">
        <v>370</v>
      </c>
      <c r="D202" s="2">
        <v>33.380000000000003</v>
      </c>
      <c r="E202" s="85"/>
      <c r="F202" s="2">
        <v>0</v>
      </c>
      <c r="G202" s="35"/>
      <c r="H202" s="35"/>
      <c r="I202" s="2">
        <f t="shared" si="57"/>
        <v>5.8599999999999994</v>
      </c>
      <c r="J202" s="85">
        <f t="shared" si="54"/>
        <v>2.663333333333334</v>
      </c>
      <c r="K202" s="85">
        <f t="shared" si="58"/>
        <v>-3.1966666666666654</v>
      </c>
      <c r="L202" s="2">
        <f t="shared" si="56"/>
        <v>9.1683788957600179</v>
      </c>
      <c r="M202" s="29"/>
      <c r="N202" s="2"/>
      <c r="O202" s="28" t="b">
        <v>1</v>
      </c>
      <c r="P202" s="2" t="s">
        <v>369</v>
      </c>
      <c r="Q202" s="2" t="s">
        <v>370</v>
      </c>
      <c r="R202" s="2">
        <v>39.24</v>
      </c>
      <c r="S202" s="85">
        <v>9.1999999999999998E-3</v>
      </c>
      <c r="T202" s="2">
        <v>0</v>
      </c>
      <c r="U202" s="2"/>
      <c r="V202" s="2"/>
      <c r="W202" s="2"/>
      <c r="X202" s="2"/>
      <c r="Y202" s="2"/>
      <c r="Z202" s="29"/>
    </row>
    <row r="203" spans="1:26" x14ac:dyDescent="0.35">
      <c r="A203" s="28" t="b">
        <v>1</v>
      </c>
      <c r="B203" s="2" t="s">
        <v>371</v>
      </c>
      <c r="C203" s="2" t="s">
        <v>372</v>
      </c>
      <c r="D203" s="2">
        <v>36.549999999999997</v>
      </c>
      <c r="E203" s="85"/>
      <c r="F203" s="2">
        <v>0</v>
      </c>
      <c r="G203" s="35"/>
      <c r="H203" s="35"/>
      <c r="I203" s="2">
        <f t="shared" si="57"/>
        <v>3.4500000000000028</v>
      </c>
      <c r="J203" s="85">
        <f t="shared" si="54"/>
        <v>2.663333333333334</v>
      </c>
      <c r="K203" s="85">
        <f t="shared" si="58"/>
        <v>-0.78666666666666885</v>
      </c>
      <c r="L203" s="2">
        <f t="shared" si="56"/>
        <v>1.7250840639843839</v>
      </c>
      <c r="M203" s="29"/>
      <c r="N203" s="2"/>
      <c r="O203" s="28" t="b">
        <v>1</v>
      </c>
      <c r="P203" s="2" t="s">
        <v>371</v>
      </c>
      <c r="Q203" s="2" t="s">
        <v>372</v>
      </c>
      <c r="R203" s="2">
        <v>40</v>
      </c>
      <c r="S203" s="85">
        <v>5.6100000000000004E-3</v>
      </c>
      <c r="T203" s="2">
        <v>0</v>
      </c>
      <c r="U203" s="2" t="s">
        <v>227</v>
      </c>
      <c r="V203" s="2"/>
      <c r="W203" s="2"/>
      <c r="X203" s="2"/>
      <c r="Y203" s="2"/>
      <c r="Z203" s="29"/>
    </row>
    <row r="204" spans="1:26" x14ac:dyDescent="0.35">
      <c r="A204" s="28" t="b">
        <v>1</v>
      </c>
      <c r="B204" s="2" t="s">
        <v>373</v>
      </c>
      <c r="C204" s="2" t="s">
        <v>374</v>
      </c>
      <c r="D204" s="2">
        <v>34.159999999999997</v>
      </c>
      <c r="E204" s="85"/>
      <c r="F204" s="2">
        <v>0</v>
      </c>
      <c r="G204" s="35"/>
      <c r="H204" s="35"/>
      <c r="I204" s="2">
        <f t="shared" si="57"/>
        <v>5.1200000000000045</v>
      </c>
      <c r="J204" s="85">
        <f t="shared" si="54"/>
        <v>2.663333333333334</v>
      </c>
      <c r="K204" s="85">
        <f t="shared" si="58"/>
        <v>-2.4566666666666706</v>
      </c>
      <c r="L204" s="2">
        <f t="shared" si="56"/>
        <v>5.4894692417751338</v>
      </c>
      <c r="M204" s="29">
        <f t="shared" ref="M204" si="69">AVERAGE(L202:L204)</f>
        <v>5.4609774005065113</v>
      </c>
      <c r="N204" s="2"/>
      <c r="O204" s="28" t="b">
        <v>1</v>
      </c>
      <c r="P204" s="2" t="s">
        <v>373</v>
      </c>
      <c r="Q204" s="2" t="s">
        <v>374</v>
      </c>
      <c r="R204" s="2">
        <v>39.28</v>
      </c>
      <c r="S204" s="85">
        <v>8.9800000000000001E-3</v>
      </c>
      <c r="T204" s="2">
        <v>0</v>
      </c>
      <c r="U204" s="2"/>
      <c r="V204" s="2"/>
      <c r="W204" s="2"/>
      <c r="X204" s="2"/>
      <c r="Y204" s="2"/>
      <c r="Z204" s="29"/>
    </row>
    <row r="205" spans="1:26" x14ac:dyDescent="0.35">
      <c r="A205" s="28" t="b">
        <v>1</v>
      </c>
      <c r="B205" s="2" t="s">
        <v>387</v>
      </c>
      <c r="C205" s="2" t="s">
        <v>388</v>
      </c>
      <c r="D205" s="2">
        <v>33.81</v>
      </c>
      <c r="E205" s="85"/>
      <c r="F205" s="2">
        <v>0</v>
      </c>
      <c r="G205" s="35"/>
      <c r="H205" s="35"/>
      <c r="I205" s="2">
        <f t="shared" si="57"/>
        <v>3.4199999999999946</v>
      </c>
      <c r="J205" s="85">
        <f t="shared" si="54"/>
        <v>2.663333333333334</v>
      </c>
      <c r="K205" s="85">
        <f t="shared" si="58"/>
        <v>-0.7566666666666606</v>
      </c>
      <c r="L205" s="2">
        <f t="shared" si="56"/>
        <v>1.6895823473100406</v>
      </c>
      <c r="M205" s="29"/>
      <c r="N205" s="2"/>
      <c r="O205" s="28" t="b">
        <v>1</v>
      </c>
      <c r="P205" s="2" t="s">
        <v>387</v>
      </c>
      <c r="Q205" s="2" t="s">
        <v>388</v>
      </c>
      <c r="R205" s="2">
        <v>37.229999999999997</v>
      </c>
      <c r="S205" s="85">
        <v>3.44E-2</v>
      </c>
      <c r="T205" s="2">
        <v>0</v>
      </c>
      <c r="U205" s="2"/>
      <c r="V205" s="2"/>
      <c r="W205" s="2"/>
      <c r="X205" s="2"/>
      <c r="Y205" s="2"/>
      <c r="Z205" s="29"/>
    </row>
    <row r="206" spans="1:26" x14ac:dyDescent="0.35">
      <c r="A206" s="28" t="b">
        <v>1</v>
      </c>
      <c r="B206" s="2" t="s">
        <v>389</v>
      </c>
      <c r="C206" s="2" t="s">
        <v>390</v>
      </c>
      <c r="D206" s="2">
        <v>34.17</v>
      </c>
      <c r="E206" s="85"/>
      <c r="F206" s="2">
        <v>0</v>
      </c>
      <c r="G206" s="35"/>
      <c r="H206" s="35"/>
      <c r="I206" s="2">
        <f t="shared" si="57"/>
        <v>4.9600000000000009</v>
      </c>
      <c r="J206" s="85">
        <f t="shared" si="54"/>
        <v>2.663333333333334</v>
      </c>
      <c r="K206" s="85">
        <f t="shared" si="58"/>
        <v>-2.2966666666666669</v>
      </c>
      <c r="L206" s="2">
        <f t="shared" si="56"/>
        <v>4.9132125974766998</v>
      </c>
      <c r="M206" s="29"/>
      <c r="N206" s="2"/>
      <c r="O206" s="28" t="b">
        <v>1</v>
      </c>
      <c r="P206" s="2" t="s">
        <v>389</v>
      </c>
      <c r="Q206" s="2" t="s">
        <v>390</v>
      </c>
      <c r="R206" s="2">
        <v>39.130000000000003</v>
      </c>
      <c r="S206" s="85">
        <v>9.9100000000000004E-3</v>
      </c>
      <c r="T206" s="2">
        <v>0</v>
      </c>
      <c r="U206" s="2"/>
      <c r="V206" s="2"/>
      <c r="W206" s="2"/>
      <c r="X206" s="2"/>
      <c r="Y206" s="2"/>
      <c r="Z206" s="29"/>
    </row>
    <row r="207" spans="1:26" x14ac:dyDescent="0.35">
      <c r="A207" s="28" t="b">
        <v>1</v>
      </c>
      <c r="B207" s="2" t="s">
        <v>391</v>
      </c>
      <c r="C207" s="2" t="s">
        <v>392</v>
      </c>
      <c r="D207" s="2">
        <v>34.590000000000003</v>
      </c>
      <c r="E207" s="85"/>
      <c r="F207" s="2">
        <v>0</v>
      </c>
      <c r="G207" s="35"/>
      <c r="H207" s="35"/>
      <c r="I207" s="2">
        <f t="shared" si="57"/>
        <v>3.0799999999999983</v>
      </c>
      <c r="J207" s="85">
        <f t="shared" si="54"/>
        <v>2.663333333333334</v>
      </c>
      <c r="K207" s="85">
        <f t="shared" si="58"/>
        <v>-0.4166666666666643</v>
      </c>
      <c r="L207" s="2">
        <f t="shared" si="56"/>
        <v>1.3348398541700321</v>
      </c>
      <c r="M207" s="29">
        <f t="shared" ref="M207" si="70">AVERAGE(L205:L207)</f>
        <v>2.6458782663189244</v>
      </c>
      <c r="N207" s="2"/>
      <c r="O207" s="28" t="b">
        <v>1</v>
      </c>
      <c r="P207" s="2" t="s">
        <v>391</v>
      </c>
      <c r="Q207" s="2" t="s">
        <v>392</v>
      </c>
      <c r="R207" s="2">
        <v>37.67</v>
      </c>
      <c r="S207" s="85">
        <v>2.58E-2</v>
      </c>
      <c r="T207" s="2">
        <v>0</v>
      </c>
      <c r="U207" s="2"/>
      <c r="V207" s="2"/>
      <c r="W207" s="2"/>
      <c r="X207" s="2"/>
      <c r="Y207" s="2"/>
      <c r="Z207" s="29"/>
    </row>
    <row r="208" spans="1:26" x14ac:dyDescent="0.35">
      <c r="A208" s="28" t="b">
        <v>1</v>
      </c>
      <c r="B208" s="2" t="s">
        <v>408</v>
      </c>
      <c r="C208" s="2" t="s">
        <v>409</v>
      </c>
      <c r="D208" s="2">
        <v>38.090000000000003</v>
      </c>
      <c r="E208" s="85"/>
      <c r="F208" s="2">
        <v>0</v>
      </c>
      <c r="G208" s="35"/>
      <c r="H208" s="35"/>
      <c r="I208" s="2">
        <f t="shared" si="57"/>
        <v>1.9099999999999966</v>
      </c>
      <c r="J208" s="85">
        <f t="shared" si="54"/>
        <v>2.663333333333334</v>
      </c>
      <c r="K208" s="85">
        <f t="shared" si="58"/>
        <v>0.75333333333333741</v>
      </c>
      <c r="L208" s="2">
        <f t="shared" si="56"/>
        <v>0.59323131745424174</v>
      </c>
      <c r="M208" s="29"/>
      <c r="N208" s="2"/>
      <c r="O208" s="28" t="b">
        <v>1</v>
      </c>
      <c r="P208" s="2" t="s">
        <v>408</v>
      </c>
      <c r="Q208" s="2" t="s">
        <v>409</v>
      </c>
      <c r="R208" s="2">
        <v>40</v>
      </c>
      <c r="S208" s="85">
        <v>5.6100000000000004E-3</v>
      </c>
      <c r="T208" s="2">
        <v>0</v>
      </c>
      <c r="U208" s="2" t="s">
        <v>227</v>
      </c>
      <c r="V208" s="2"/>
      <c r="W208" s="2"/>
      <c r="X208" s="2"/>
      <c r="Y208" s="2"/>
      <c r="Z208" s="29"/>
    </row>
    <row r="209" spans="1:26" x14ac:dyDescent="0.35">
      <c r="A209" s="28" t="b">
        <v>1</v>
      </c>
      <c r="B209" s="2" t="s">
        <v>410</v>
      </c>
      <c r="C209" s="2" t="s">
        <v>411</v>
      </c>
      <c r="D209" s="2">
        <v>38.08</v>
      </c>
      <c r="E209" s="85"/>
      <c r="F209" s="2">
        <v>0</v>
      </c>
      <c r="G209" s="35"/>
      <c r="H209" s="35"/>
      <c r="I209" s="2">
        <f t="shared" si="57"/>
        <v>1.9200000000000017</v>
      </c>
      <c r="J209" s="85">
        <f t="shared" si="54"/>
        <v>2.663333333333334</v>
      </c>
      <c r="K209" s="85">
        <f t="shared" si="58"/>
        <v>0.74333333333333229</v>
      </c>
      <c r="L209" s="2">
        <f t="shared" si="56"/>
        <v>0.59735756757801017</v>
      </c>
      <c r="M209" s="29"/>
      <c r="N209" s="2"/>
      <c r="O209" s="28" t="b">
        <v>1</v>
      </c>
      <c r="P209" s="2" t="s">
        <v>410</v>
      </c>
      <c r="Q209" s="2" t="s">
        <v>411</v>
      </c>
      <c r="R209" s="2">
        <v>40</v>
      </c>
      <c r="S209" s="85">
        <v>5.6100000000000004E-3</v>
      </c>
      <c r="T209" s="2">
        <v>0</v>
      </c>
      <c r="U209" s="2" t="s">
        <v>227</v>
      </c>
      <c r="V209" s="2"/>
      <c r="W209" s="2"/>
      <c r="X209" s="2"/>
      <c r="Y209" s="2"/>
      <c r="Z209" s="29"/>
    </row>
    <row r="210" spans="1:26" x14ac:dyDescent="0.35">
      <c r="A210" s="28" t="b">
        <v>1</v>
      </c>
      <c r="B210" s="2" t="s">
        <v>412</v>
      </c>
      <c r="C210" s="2" t="s">
        <v>413</v>
      </c>
      <c r="D210" s="2">
        <v>36.28</v>
      </c>
      <c r="E210" s="85"/>
      <c r="F210" s="2">
        <v>0</v>
      </c>
      <c r="G210" s="35"/>
      <c r="H210" s="35"/>
      <c r="I210" s="2">
        <f t="shared" si="57"/>
        <v>3.7199999999999989</v>
      </c>
      <c r="J210" s="85">
        <f t="shared" si="54"/>
        <v>2.663333333333334</v>
      </c>
      <c r="K210" s="85">
        <f t="shared" si="58"/>
        <v>-1.0566666666666649</v>
      </c>
      <c r="L210" s="2">
        <f t="shared" si="56"/>
        <v>2.0801198677769528</v>
      </c>
      <c r="M210" s="29">
        <f t="shared" ref="M210" si="71">AVERAGE(L208:L210)</f>
        <v>1.0902362509364016</v>
      </c>
      <c r="N210" s="2"/>
      <c r="O210" s="28" t="b">
        <v>1</v>
      </c>
      <c r="P210" s="2" t="s">
        <v>412</v>
      </c>
      <c r="Q210" s="2" t="s">
        <v>413</v>
      </c>
      <c r="R210" s="2">
        <v>40</v>
      </c>
      <c r="S210" s="85">
        <v>5.6100000000000004E-3</v>
      </c>
      <c r="T210" s="2">
        <v>0</v>
      </c>
      <c r="U210" s="2" t="s">
        <v>227</v>
      </c>
      <c r="V210" s="2"/>
      <c r="W210" s="2"/>
      <c r="X210" s="2"/>
      <c r="Y210" s="2"/>
      <c r="Z210" s="29"/>
    </row>
    <row r="211" spans="1:26" x14ac:dyDescent="0.35">
      <c r="A211" s="28" t="b">
        <v>1</v>
      </c>
      <c r="B211" s="2" t="s">
        <v>429</v>
      </c>
      <c r="C211" s="2" t="s">
        <v>430</v>
      </c>
      <c r="D211" s="2">
        <v>33.950000000000003</v>
      </c>
      <c r="E211" s="85"/>
      <c r="F211" s="2">
        <v>0</v>
      </c>
      <c r="G211" s="35"/>
      <c r="H211" s="35"/>
      <c r="I211" s="2">
        <f t="shared" si="57"/>
        <v>3.0999999999999943</v>
      </c>
      <c r="J211" s="85">
        <f t="shared" si="54"/>
        <v>2.663333333333334</v>
      </c>
      <c r="K211" s="85">
        <f t="shared" si="58"/>
        <v>-0.43666666666666032</v>
      </c>
      <c r="L211" s="2">
        <f t="shared" si="56"/>
        <v>1.3534735241372404</v>
      </c>
      <c r="M211" s="29"/>
      <c r="N211" s="2"/>
      <c r="O211" s="28" t="b">
        <v>1</v>
      </c>
      <c r="P211" s="2" t="s">
        <v>429</v>
      </c>
      <c r="Q211" s="2" t="s">
        <v>430</v>
      </c>
      <c r="R211" s="2">
        <v>37.049999999999997</v>
      </c>
      <c r="S211" s="85">
        <v>3.8699999999999998E-2</v>
      </c>
      <c r="T211" s="2">
        <v>0</v>
      </c>
      <c r="U211" s="2"/>
      <c r="V211" s="2"/>
      <c r="W211" s="2"/>
      <c r="X211" s="2"/>
      <c r="Y211" s="2"/>
      <c r="Z211" s="29"/>
    </row>
    <row r="212" spans="1:26" x14ac:dyDescent="0.35">
      <c r="A212" s="28" t="b">
        <v>1</v>
      </c>
      <c r="B212" s="2" t="s">
        <v>431</v>
      </c>
      <c r="C212" s="2" t="s">
        <v>432</v>
      </c>
      <c r="D212" s="2">
        <v>35.049999999999997</v>
      </c>
      <c r="E212" s="85"/>
      <c r="F212" s="2">
        <v>0</v>
      </c>
      <c r="G212" s="35"/>
      <c r="H212" s="35"/>
      <c r="I212" s="2">
        <f t="shared" si="57"/>
        <v>0.92999999999999972</v>
      </c>
      <c r="J212" s="85">
        <f t="shared" si="54"/>
        <v>2.663333333333334</v>
      </c>
      <c r="K212" s="85">
        <f t="shared" si="58"/>
        <v>1.7333333333333343</v>
      </c>
      <c r="L212" s="2">
        <f t="shared" si="56"/>
        <v>0.30075625902052899</v>
      </c>
      <c r="M212" s="29"/>
      <c r="N212" s="2"/>
      <c r="O212" s="28" t="b">
        <v>1</v>
      </c>
      <c r="P212" s="2" t="s">
        <v>431</v>
      </c>
      <c r="Q212" s="2" t="s">
        <v>432</v>
      </c>
      <c r="R212" s="2">
        <v>35.979999999999997</v>
      </c>
      <c r="S212" s="85">
        <v>7.8299999999999995E-2</v>
      </c>
      <c r="T212" s="2">
        <v>0</v>
      </c>
      <c r="U212" s="2"/>
      <c r="V212" s="2"/>
      <c r="W212" s="2"/>
      <c r="X212" s="2"/>
      <c r="Y212" s="2"/>
      <c r="Z212" s="29"/>
    </row>
    <row r="213" spans="1:26" x14ac:dyDescent="0.35">
      <c r="A213" s="28" t="b">
        <v>1</v>
      </c>
      <c r="B213" s="2" t="s">
        <v>433</v>
      </c>
      <c r="C213" s="2" t="s">
        <v>434</v>
      </c>
      <c r="D213" s="2">
        <v>33.75</v>
      </c>
      <c r="E213" s="85"/>
      <c r="F213" s="2">
        <v>0</v>
      </c>
      <c r="G213" s="35"/>
      <c r="H213" s="35"/>
      <c r="I213" s="2">
        <f t="shared" si="57"/>
        <v>2.740000000000002</v>
      </c>
      <c r="J213" s="85">
        <f t="shared" si="54"/>
        <v>2.663333333333334</v>
      </c>
      <c r="K213" s="85">
        <f t="shared" si="58"/>
        <v>-7.6666666666667993E-2</v>
      </c>
      <c r="L213" s="2">
        <f t="shared" si="56"/>
        <v>1.054578629516014</v>
      </c>
      <c r="M213" s="29">
        <f t="shared" ref="M213" si="72">AVERAGE(L211:L213)</f>
        <v>0.90293613755792779</v>
      </c>
      <c r="N213" s="2"/>
      <c r="O213" s="28" t="b">
        <v>1</v>
      </c>
      <c r="P213" s="2" t="s">
        <v>433</v>
      </c>
      <c r="Q213" s="2" t="s">
        <v>434</v>
      </c>
      <c r="R213" s="2">
        <v>36.49</v>
      </c>
      <c r="S213" s="85">
        <v>5.5800000000000002E-2</v>
      </c>
      <c r="T213" s="2">
        <v>0</v>
      </c>
      <c r="U213" s="2"/>
      <c r="V213" s="2"/>
      <c r="W213" s="2"/>
      <c r="X213" s="2"/>
      <c r="Y213" s="2"/>
      <c r="Z213" s="29"/>
    </row>
    <row r="214" spans="1:26" x14ac:dyDescent="0.35">
      <c r="A214" s="28" t="b">
        <v>1</v>
      </c>
      <c r="B214" s="2" t="s">
        <v>450</v>
      </c>
      <c r="C214" s="2" t="s">
        <v>451</v>
      </c>
      <c r="D214" s="2">
        <v>35.03</v>
      </c>
      <c r="E214" s="85"/>
      <c r="F214" s="2">
        <v>0</v>
      </c>
      <c r="G214" s="35"/>
      <c r="H214" s="35"/>
      <c r="I214" s="2">
        <f t="shared" si="57"/>
        <v>2.1099999999999994</v>
      </c>
      <c r="J214" s="85">
        <f t="shared" si="54"/>
        <v>2.663333333333334</v>
      </c>
      <c r="K214" s="85">
        <f t="shared" si="58"/>
        <v>0.55333333333333456</v>
      </c>
      <c r="L214" s="2">
        <f t="shared" si="56"/>
        <v>0.68144383849241275</v>
      </c>
      <c r="M214" s="29"/>
      <c r="N214" s="2"/>
      <c r="O214" s="28" t="b">
        <v>1</v>
      </c>
      <c r="P214" s="2" t="s">
        <v>450</v>
      </c>
      <c r="Q214" s="2" t="s">
        <v>451</v>
      </c>
      <c r="R214" s="2">
        <v>37.14</v>
      </c>
      <c r="S214" s="85">
        <v>3.6499999999999998E-2</v>
      </c>
      <c r="T214" s="2">
        <v>0</v>
      </c>
      <c r="U214" s="2"/>
      <c r="V214" s="2"/>
      <c r="W214" s="2"/>
      <c r="X214" s="2"/>
      <c r="Y214" s="2"/>
      <c r="Z214" s="29"/>
    </row>
    <row r="215" spans="1:26" x14ac:dyDescent="0.35">
      <c r="A215" s="28" t="b">
        <v>1</v>
      </c>
      <c r="B215" s="2" t="s">
        <v>452</v>
      </c>
      <c r="C215" s="2" t="s">
        <v>453</v>
      </c>
      <c r="D215" s="2">
        <v>36.56</v>
      </c>
      <c r="E215" s="85"/>
      <c r="F215" s="2">
        <v>0</v>
      </c>
      <c r="G215" s="35"/>
      <c r="H215" s="35"/>
      <c r="I215" s="2">
        <f t="shared" si="57"/>
        <v>1.2800000000000011</v>
      </c>
      <c r="J215" s="85">
        <f t="shared" si="54"/>
        <v>2.663333333333334</v>
      </c>
      <c r="K215" s="85">
        <f t="shared" si="58"/>
        <v>1.3833333333333329</v>
      </c>
      <c r="L215" s="2">
        <f t="shared" si="56"/>
        <v>0.38333208616740028</v>
      </c>
      <c r="M215" s="29"/>
      <c r="N215" s="2"/>
      <c r="O215" s="28" t="b">
        <v>1</v>
      </c>
      <c r="P215" s="2" t="s">
        <v>452</v>
      </c>
      <c r="Q215" s="2" t="s">
        <v>453</v>
      </c>
      <c r="R215" s="2">
        <v>37.840000000000003</v>
      </c>
      <c r="S215" s="85">
        <v>2.3099999999999999E-2</v>
      </c>
      <c r="T215" s="2">
        <v>0</v>
      </c>
      <c r="U215" s="2"/>
      <c r="V215" s="2"/>
      <c r="W215" s="2"/>
      <c r="X215" s="2"/>
      <c r="Y215" s="2"/>
      <c r="Z215" s="29"/>
    </row>
    <row r="216" spans="1:26" x14ac:dyDescent="0.35">
      <c r="A216" s="28" t="b">
        <v>1</v>
      </c>
      <c r="B216" s="2" t="s">
        <v>454</v>
      </c>
      <c r="C216" s="2" t="s">
        <v>455</v>
      </c>
      <c r="D216" s="2">
        <v>33.83</v>
      </c>
      <c r="E216" s="85"/>
      <c r="F216" s="2">
        <v>0</v>
      </c>
      <c r="G216" s="35"/>
      <c r="H216" s="35"/>
      <c r="I216" s="2">
        <f t="shared" si="57"/>
        <v>3.4200000000000017</v>
      </c>
      <c r="J216" s="85">
        <f t="shared" si="54"/>
        <v>2.663333333333334</v>
      </c>
      <c r="K216" s="85">
        <f t="shared" si="58"/>
        <v>-0.75666666666666771</v>
      </c>
      <c r="L216" s="2">
        <f t="shared" si="56"/>
        <v>1.6895823473100491</v>
      </c>
      <c r="M216" s="29">
        <f t="shared" ref="M216" si="73">AVERAGE(L214:L216)</f>
        <v>0.91811942398995405</v>
      </c>
      <c r="N216" s="2"/>
      <c r="O216" s="28" t="b">
        <v>1</v>
      </c>
      <c r="P216" s="2" t="s">
        <v>454</v>
      </c>
      <c r="Q216" s="2" t="s">
        <v>455</v>
      </c>
      <c r="R216" s="2">
        <v>37.25</v>
      </c>
      <c r="S216" s="85">
        <v>3.4000000000000002E-2</v>
      </c>
      <c r="T216" s="2">
        <v>0</v>
      </c>
      <c r="U216" s="2"/>
      <c r="V216" s="2"/>
      <c r="W216" s="2"/>
      <c r="X216" s="2"/>
      <c r="Y216" s="2"/>
      <c r="Z216" s="29"/>
    </row>
    <row r="217" spans="1:26" x14ac:dyDescent="0.35">
      <c r="A217" s="28" t="b">
        <v>1</v>
      </c>
      <c r="B217" s="2" t="s">
        <v>465</v>
      </c>
      <c r="C217" s="2" t="s">
        <v>466</v>
      </c>
      <c r="D217" s="2">
        <v>34.17</v>
      </c>
      <c r="E217" s="85"/>
      <c r="F217" s="2">
        <v>0</v>
      </c>
      <c r="G217" s="35"/>
      <c r="H217" s="35"/>
      <c r="I217" s="2">
        <f t="shared" si="57"/>
        <v>1.8999999999999986</v>
      </c>
      <c r="J217" s="85">
        <f t="shared" si="54"/>
        <v>2.663333333333334</v>
      </c>
      <c r="K217" s="85">
        <f t="shared" si="58"/>
        <v>0.76333333333333542</v>
      </c>
      <c r="L217" s="2">
        <f t="shared" si="56"/>
        <v>0.58913356942203421</v>
      </c>
      <c r="M217" s="29"/>
      <c r="N217" s="2"/>
      <c r="O217" s="28" t="b">
        <v>1</v>
      </c>
      <c r="P217" s="2" t="s">
        <v>465</v>
      </c>
      <c r="Q217" s="2" t="s">
        <v>466</v>
      </c>
      <c r="R217" s="2">
        <v>36.07</v>
      </c>
      <c r="S217" s="85">
        <v>7.3599999999999999E-2</v>
      </c>
      <c r="T217" s="2">
        <v>0</v>
      </c>
      <c r="U217" s="2"/>
      <c r="V217" s="2"/>
      <c r="W217" s="2"/>
      <c r="X217" s="2"/>
      <c r="Y217" s="2"/>
      <c r="Z217" s="29"/>
    </row>
    <row r="218" spans="1:26" x14ac:dyDescent="0.35">
      <c r="A218" s="28" t="b">
        <v>1</v>
      </c>
      <c r="B218" s="2" t="s">
        <v>467</v>
      </c>
      <c r="C218" s="2" t="s">
        <v>468</v>
      </c>
      <c r="D218" s="2">
        <v>34.049999999999997</v>
      </c>
      <c r="E218" s="85"/>
      <c r="F218" s="2">
        <v>0</v>
      </c>
      <c r="G218" s="35"/>
      <c r="H218" s="35"/>
      <c r="I218" s="2">
        <f t="shared" si="57"/>
        <v>2.8700000000000045</v>
      </c>
      <c r="J218" s="85">
        <f t="shared" si="54"/>
        <v>2.663333333333334</v>
      </c>
      <c r="K218" s="85">
        <f t="shared" si="58"/>
        <v>-0.20666666666667055</v>
      </c>
      <c r="L218" s="2">
        <f t="shared" si="56"/>
        <v>1.1540187517635592</v>
      </c>
      <c r="M218" s="29"/>
      <c r="N218" s="2"/>
      <c r="O218" s="28" t="b">
        <v>1</v>
      </c>
      <c r="P218" s="2" t="s">
        <v>467</v>
      </c>
      <c r="Q218" s="2" t="s">
        <v>468</v>
      </c>
      <c r="R218" s="2">
        <v>36.92</v>
      </c>
      <c r="S218" s="85">
        <v>4.2200000000000001E-2</v>
      </c>
      <c r="T218" s="2">
        <v>0</v>
      </c>
      <c r="U218" s="2"/>
      <c r="V218" s="2"/>
      <c r="W218" s="2"/>
      <c r="X218" s="2"/>
      <c r="Y218" s="2"/>
      <c r="Z218" s="29"/>
    </row>
    <row r="219" spans="1:26" x14ac:dyDescent="0.35">
      <c r="A219" s="28" t="b">
        <v>1</v>
      </c>
      <c r="B219" s="2" t="s">
        <v>469</v>
      </c>
      <c r="C219" s="2" t="s">
        <v>470</v>
      </c>
      <c r="D219" s="2">
        <v>34.29</v>
      </c>
      <c r="E219" s="85"/>
      <c r="F219" s="2">
        <v>0</v>
      </c>
      <c r="G219" s="35"/>
      <c r="H219" s="35"/>
      <c r="I219" s="2">
        <f t="shared" si="57"/>
        <v>2.230000000000004</v>
      </c>
      <c r="J219" s="85">
        <f t="shared" si="54"/>
        <v>2.663333333333334</v>
      </c>
      <c r="K219" s="85">
        <f t="shared" si="58"/>
        <v>0.43333333333333002</v>
      </c>
      <c r="L219" s="2">
        <f t="shared" si="56"/>
        <v>0.74054877614328385</v>
      </c>
      <c r="M219" s="29">
        <f t="shared" ref="M219" si="74">AVERAGE(L217:L219)</f>
        <v>0.82790036577629245</v>
      </c>
      <c r="N219" s="2"/>
      <c r="O219" s="28" t="b">
        <v>1</v>
      </c>
      <c r="P219" s="2" t="s">
        <v>469</v>
      </c>
      <c r="Q219" s="2" t="s">
        <v>470</v>
      </c>
      <c r="R219" s="2">
        <v>36.520000000000003</v>
      </c>
      <c r="S219" s="85">
        <v>5.4800000000000001E-2</v>
      </c>
      <c r="T219" s="2">
        <v>0</v>
      </c>
      <c r="U219" s="2"/>
      <c r="V219" s="2"/>
      <c r="W219" s="2"/>
      <c r="X219" s="2"/>
      <c r="Y219" s="2"/>
      <c r="Z219" s="29"/>
    </row>
    <row r="220" spans="1:26" x14ac:dyDescent="0.35">
      <c r="A220" s="28" t="b">
        <v>1</v>
      </c>
      <c r="B220" s="2" t="s">
        <v>480</v>
      </c>
      <c r="C220" s="2" t="s">
        <v>481</v>
      </c>
      <c r="D220" s="2">
        <v>34.549999999999997</v>
      </c>
      <c r="E220" s="85"/>
      <c r="F220" s="2">
        <v>0</v>
      </c>
      <c r="G220" s="35"/>
      <c r="H220" s="35"/>
      <c r="I220" s="2">
        <f t="shared" si="57"/>
        <v>2.75</v>
      </c>
      <c r="J220" s="85">
        <f t="shared" si="54"/>
        <v>2.663333333333334</v>
      </c>
      <c r="K220" s="85">
        <f t="shared" si="58"/>
        <v>-8.6666666666666003E-2</v>
      </c>
      <c r="L220" s="2">
        <f t="shared" si="56"/>
        <v>1.061913803962357</v>
      </c>
      <c r="M220" s="29"/>
      <c r="N220" s="2"/>
      <c r="O220" s="28" t="b">
        <v>1</v>
      </c>
      <c r="P220" s="2" t="s">
        <v>480</v>
      </c>
      <c r="Q220" s="2" t="s">
        <v>481</v>
      </c>
      <c r="R220" s="2">
        <v>37.299999999999997</v>
      </c>
      <c r="S220" s="85">
        <v>3.2899999999999999E-2</v>
      </c>
      <c r="T220" s="2">
        <v>0</v>
      </c>
      <c r="U220" s="2"/>
      <c r="V220" s="2"/>
      <c r="W220" s="2"/>
      <c r="X220" s="2"/>
      <c r="Y220" s="2"/>
      <c r="Z220" s="29"/>
    </row>
    <row r="221" spans="1:26" x14ac:dyDescent="0.35">
      <c r="A221" s="28" t="b">
        <v>1</v>
      </c>
      <c r="B221" s="2" t="s">
        <v>482</v>
      </c>
      <c r="C221" s="2" t="s">
        <v>483</v>
      </c>
      <c r="D221" s="2">
        <v>33.880000000000003</v>
      </c>
      <c r="E221" s="85"/>
      <c r="F221" s="2">
        <v>0</v>
      </c>
      <c r="G221" s="35"/>
      <c r="H221" s="35"/>
      <c r="I221" s="2">
        <f t="shared" si="57"/>
        <v>4.9799999999999969</v>
      </c>
      <c r="J221" s="85">
        <f t="shared" si="54"/>
        <v>2.663333333333334</v>
      </c>
      <c r="K221" s="85">
        <f t="shared" si="58"/>
        <v>-2.3166666666666629</v>
      </c>
      <c r="L221" s="2">
        <f t="shared" si="56"/>
        <v>4.9817984894352785</v>
      </c>
      <c r="M221" s="29"/>
      <c r="N221" s="2"/>
      <c r="O221" s="28" t="b">
        <v>1</v>
      </c>
      <c r="P221" s="2" t="s">
        <v>482</v>
      </c>
      <c r="Q221" s="2" t="s">
        <v>483</v>
      </c>
      <c r="R221" s="2">
        <v>38.86</v>
      </c>
      <c r="S221" s="85">
        <v>1.1900000000000001E-2</v>
      </c>
      <c r="T221" s="2">
        <v>0</v>
      </c>
      <c r="U221" s="2"/>
      <c r="V221" s="2"/>
      <c r="W221" s="2"/>
      <c r="X221" s="2"/>
      <c r="Y221" s="2"/>
      <c r="Z221" s="29"/>
    </row>
    <row r="222" spans="1:26" x14ac:dyDescent="0.35">
      <c r="A222" s="28" t="b">
        <v>1</v>
      </c>
      <c r="B222" s="2" t="s">
        <v>484</v>
      </c>
      <c r="C222" s="2" t="s">
        <v>485</v>
      </c>
      <c r="D222" s="2">
        <v>33.94</v>
      </c>
      <c r="E222" s="85"/>
      <c r="F222" s="2">
        <v>0</v>
      </c>
      <c r="G222" s="35"/>
      <c r="H222" s="35"/>
      <c r="I222" s="2">
        <f t="shared" si="57"/>
        <v>3.5</v>
      </c>
      <c r="J222" s="85">
        <f t="shared" si="54"/>
        <v>2.663333333333334</v>
      </c>
      <c r="K222" s="85">
        <f t="shared" si="58"/>
        <v>-0.836666666666666</v>
      </c>
      <c r="L222" s="2">
        <f t="shared" si="56"/>
        <v>1.7859190221207637</v>
      </c>
      <c r="M222" s="29">
        <f t="shared" ref="M222" si="75">AVERAGE(L220:L222)</f>
        <v>2.6098771051727998</v>
      </c>
      <c r="N222" s="2"/>
      <c r="O222" s="28" t="b">
        <v>1</v>
      </c>
      <c r="P222" s="2" t="s">
        <v>484</v>
      </c>
      <c r="Q222" s="2" t="s">
        <v>485</v>
      </c>
      <c r="R222" s="2">
        <v>37.44</v>
      </c>
      <c r="S222" s="85">
        <v>2.9899999999999999E-2</v>
      </c>
      <c r="T222" s="2">
        <v>0</v>
      </c>
      <c r="U222" s="2"/>
      <c r="V222" s="2"/>
      <c r="W222" s="2"/>
      <c r="X222" s="2"/>
      <c r="Y222" s="2"/>
      <c r="Z222" s="29"/>
    </row>
    <row r="223" spans="1:26" x14ac:dyDescent="0.35">
      <c r="A223" s="28" t="b">
        <v>1</v>
      </c>
      <c r="B223" s="2" t="s">
        <v>495</v>
      </c>
      <c r="C223" s="2" t="s">
        <v>496</v>
      </c>
      <c r="D223" s="2">
        <v>33.799999999999997</v>
      </c>
      <c r="E223" s="85"/>
      <c r="F223" s="2">
        <v>0</v>
      </c>
      <c r="G223" s="35"/>
      <c r="H223" s="35"/>
      <c r="I223" s="2">
        <f t="shared" si="57"/>
        <v>2.8400000000000034</v>
      </c>
      <c r="J223" s="85">
        <f t="shared" si="54"/>
        <v>2.663333333333334</v>
      </c>
      <c r="K223" s="85">
        <f t="shared" si="58"/>
        <v>-0.17666666666666941</v>
      </c>
      <c r="L223" s="2">
        <f t="shared" si="56"/>
        <v>1.1302693892731581</v>
      </c>
      <c r="M223" s="29"/>
      <c r="N223" s="2"/>
      <c r="O223" s="28" t="b">
        <v>1</v>
      </c>
      <c r="P223" s="2" t="s">
        <v>495</v>
      </c>
      <c r="Q223" s="2" t="s">
        <v>496</v>
      </c>
      <c r="R223" s="2">
        <v>36.64</v>
      </c>
      <c r="S223" s="85">
        <v>5.0700000000000002E-2</v>
      </c>
      <c r="T223" s="2">
        <v>0</v>
      </c>
      <c r="U223" s="2"/>
      <c r="V223" s="2"/>
      <c r="W223" s="2"/>
      <c r="X223" s="2"/>
      <c r="Y223" s="2"/>
      <c r="Z223" s="29"/>
    </row>
    <row r="224" spans="1:26" x14ac:dyDescent="0.35">
      <c r="A224" s="28" t="b">
        <v>1</v>
      </c>
      <c r="B224" s="2" t="s">
        <v>497</v>
      </c>
      <c r="C224" s="2" t="s">
        <v>498</v>
      </c>
      <c r="D224" s="2">
        <v>34.700000000000003</v>
      </c>
      <c r="E224" s="85"/>
      <c r="F224" s="2">
        <v>0</v>
      </c>
      <c r="G224" s="35"/>
      <c r="H224" s="35"/>
      <c r="I224" s="2">
        <f t="shared" si="57"/>
        <v>1.9399999999999977</v>
      </c>
      <c r="J224" s="85">
        <f t="shared" si="54"/>
        <v>2.663333333333334</v>
      </c>
      <c r="K224" s="85">
        <f t="shared" si="58"/>
        <v>0.72333333333333627</v>
      </c>
      <c r="L224" s="2">
        <f t="shared" si="56"/>
        <v>0.60569636847003461</v>
      </c>
      <c r="M224" s="29"/>
      <c r="N224" s="2"/>
      <c r="O224" s="28" t="b">
        <v>1</v>
      </c>
      <c r="P224" s="2" t="s">
        <v>497</v>
      </c>
      <c r="Q224" s="2" t="s">
        <v>498</v>
      </c>
      <c r="R224" s="2">
        <v>36.64</v>
      </c>
      <c r="S224" s="85">
        <v>5.0599999999999999E-2</v>
      </c>
      <c r="T224" s="2">
        <v>0</v>
      </c>
      <c r="U224" s="2"/>
      <c r="V224" s="2"/>
      <c r="W224" s="2"/>
      <c r="X224" s="2"/>
      <c r="Y224" s="2"/>
      <c r="Z224" s="29"/>
    </row>
    <row r="225" spans="1:26" x14ac:dyDescent="0.35">
      <c r="A225" s="28" t="b">
        <v>1</v>
      </c>
      <c r="B225" s="2" t="s">
        <v>499</v>
      </c>
      <c r="C225" s="2" t="s">
        <v>500</v>
      </c>
      <c r="D225" s="2">
        <v>33.67</v>
      </c>
      <c r="E225" s="85"/>
      <c r="F225" s="2">
        <v>0</v>
      </c>
      <c r="G225" s="35"/>
      <c r="H225" s="35"/>
      <c r="I225" s="2">
        <f t="shared" si="57"/>
        <v>2.1899999999999977</v>
      </c>
      <c r="J225" s="85">
        <f t="shared" si="54"/>
        <v>2.663333333333334</v>
      </c>
      <c r="K225" s="85">
        <f t="shared" si="58"/>
        <v>0.47333333333333627</v>
      </c>
      <c r="L225" s="2">
        <f t="shared" si="56"/>
        <v>0.72029843091587498</v>
      </c>
      <c r="M225" s="29">
        <f t="shared" ref="M225" si="76">AVERAGE(L223:L225)</f>
        <v>0.81875472955302264</v>
      </c>
      <c r="N225" s="2"/>
      <c r="O225" s="28" t="b">
        <v>1</v>
      </c>
      <c r="P225" s="2" t="s">
        <v>499</v>
      </c>
      <c r="Q225" s="2" t="s">
        <v>500</v>
      </c>
      <c r="R225" s="2">
        <v>35.86</v>
      </c>
      <c r="S225" s="85">
        <v>8.43E-2</v>
      </c>
      <c r="T225" s="2">
        <v>0</v>
      </c>
      <c r="U225" s="2"/>
      <c r="V225" s="2"/>
      <c r="W225" s="2"/>
      <c r="X225" s="2"/>
      <c r="Y225" s="2"/>
      <c r="Z225" s="29"/>
    </row>
    <row r="226" spans="1:26" x14ac:dyDescent="0.35">
      <c r="A226" s="28" t="b">
        <v>1</v>
      </c>
      <c r="B226" s="2" t="s">
        <v>510</v>
      </c>
      <c r="C226" s="2" t="s">
        <v>511</v>
      </c>
      <c r="D226" s="2">
        <v>32.6</v>
      </c>
      <c r="E226" s="85"/>
      <c r="F226" s="2">
        <v>0</v>
      </c>
      <c r="G226" s="35"/>
      <c r="H226" s="35"/>
      <c r="I226" s="2">
        <f t="shared" si="57"/>
        <v>2.6599999999999966</v>
      </c>
      <c r="J226" s="85">
        <f t="shared" si="54"/>
        <v>2.663333333333334</v>
      </c>
      <c r="K226" s="85">
        <f t="shared" si="58"/>
        <v>3.3333333333374071E-3</v>
      </c>
      <c r="L226" s="2">
        <f t="shared" si="56"/>
        <v>0.99769217652702047</v>
      </c>
      <c r="M226" s="29"/>
      <c r="N226" s="2"/>
      <c r="O226" s="28" t="b">
        <v>1</v>
      </c>
      <c r="P226" s="2" t="s">
        <v>510</v>
      </c>
      <c r="Q226" s="2" t="s">
        <v>511</v>
      </c>
      <c r="R226" s="2">
        <v>35.26</v>
      </c>
      <c r="S226" s="85">
        <v>0.125</v>
      </c>
      <c r="T226" s="2">
        <v>0</v>
      </c>
      <c r="U226" s="2" t="s">
        <v>233</v>
      </c>
      <c r="V226" s="2"/>
      <c r="W226" s="2"/>
      <c r="X226" s="2"/>
      <c r="Y226" s="2"/>
      <c r="Z226" s="29"/>
    </row>
    <row r="227" spans="1:26" x14ac:dyDescent="0.35">
      <c r="A227" s="28" t="b">
        <v>1</v>
      </c>
      <c r="B227" s="2" t="s">
        <v>512</v>
      </c>
      <c r="C227" s="2" t="s">
        <v>513</v>
      </c>
      <c r="D227" s="2">
        <v>33.19</v>
      </c>
      <c r="E227" s="85"/>
      <c r="F227" s="2">
        <v>0</v>
      </c>
      <c r="G227" s="35"/>
      <c r="H227" s="35"/>
      <c r="I227" s="2">
        <f t="shared" si="57"/>
        <v>2.3800000000000026</v>
      </c>
      <c r="J227" s="85">
        <f t="shared" si="54"/>
        <v>2.663333333333334</v>
      </c>
      <c r="K227" s="85">
        <f t="shared" si="58"/>
        <v>0.28333333333333144</v>
      </c>
      <c r="L227" s="2">
        <f t="shared" si="56"/>
        <v>0.82169031458579145</v>
      </c>
      <c r="M227" s="29"/>
      <c r="N227" s="2"/>
      <c r="O227" s="28" t="b">
        <v>1</v>
      </c>
      <c r="P227" s="2" t="s">
        <v>512</v>
      </c>
      <c r="Q227" s="2" t="s">
        <v>513</v>
      </c>
      <c r="R227" s="2">
        <v>35.57</v>
      </c>
      <c r="S227" s="85">
        <v>0.10199999999999999</v>
      </c>
      <c r="T227" s="2">
        <v>0</v>
      </c>
      <c r="U227" s="2" t="s">
        <v>233</v>
      </c>
      <c r="V227" s="2"/>
      <c r="W227" s="2"/>
      <c r="X227" s="2"/>
      <c r="Y227" s="2"/>
      <c r="Z227" s="29"/>
    </row>
    <row r="228" spans="1:26" x14ac:dyDescent="0.35">
      <c r="A228" s="28" t="b">
        <v>1</v>
      </c>
      <c r="B228" s="2" t="s">
        <v>514</v>
      </c>
      <c r="C228" s="2" t="s">
        <v>515</v>
      </c>
      <c r="D228" s="2">
        <v>32.409999999999997</v>
      </c>
      <c r="E228" s="85"/>
      <c r="F228" s="2">
        <v>0</v>
      </c>
      <c r="G228" s="35"/>
      <c r="H228" s="35"/>
      <c r="I228" s="2">
        <f t="shared" si="57"/>
        <v>2.7800000000000011</v>
      </c>
      <c r="J228" s="85">
        <f t="shared" si="54"/>
        <v>2.663333333333334</v>
      </c>
      <c r="K228" s="85">
        <f t="shared" si="58"/>
        <v>-0.11666666666666714</v>
      </c>
      <c r="L228" s="2">
        <f t="shared" si="56"/>
        <v>1.0842268703014186</v>
      </c>
      <c r="M228" s="29">
        <f t="shared" ref="M228" si="77">AVERAGE(L226:L228)</f>
        <v>0.96786978713807681</v>
      </c>
      <c r="N228" s="2"/>
      <c r="O228" s="28" t="b">
        <v>1</v>
      </c>
      <c r="P228" s="2" t="s">
        <v>514</v>
      </c>
      <c r="Q228" s="2" t="s">
        <v>515</v>
      </c>
      <c r="R228" s="2">
        <v>35.19</v>
      </c>
      <c r="S228" s="85">
        <v>0.13100000000000001</v>
      </c>
      <c r="T228" s="2">
        <v>0</v>
      </c>
      <c r="U228" s="2" t="s">
        <v>233</v>
      </c>
      <c r="V228" s="2"/>
      <c r="W228" s="2"/>
      <c r="X228" s="2"/>
      <c r="Y228" s="2"/>
      <c r="Z228" s="29"/>
    </row>
    <row r="229" spans="1:26" x14ac:dyDescent="0.35">
      <c r="A229" s="28" t="b">
        <v>1</v>
      </c>
      <c r="B229" s="2" t="s">
        <v>525</v>
      </c>
      <c r="C229" s="2" t="s">
        <v>526</v>
      </c>
      <c r="D229" s="2">
        <v>33</v>
      </c>
      <c r="E229" s="85"/>
      <c r="F229" s="2">
        <v>0</v>
      </c>
      <c r="G229" s="35"/>
      <c r="H229" s="35"/>
      <c r="I229" s="2">
        <f t="shared" si="57"/>
        <v>2.75</v>
      </c>
      <c r="J229" s="85">
        <f t="shared" si="54"/>
        <v>2.663333333333334</v>
      </c>
      <c r="K229" s="85">
        <f t="shared" si="58"/>
        <v>-8.6666666666666003E-2</v>
      </c>
      <c r="L229" s="2">
        <f t="shared" si="56"/>
        <v>1.061913803962357</v>
      </c>
      <c r="M229" s="29"/>
      <c r="N229" s="2"/>
      <c r="O229" s="28" t="b">
        <v>1</v>
      </c>
      <c r="P229" s="2" t="s">
        <v>525</v>
      </c>
      <c r="Q229" s="2" t="s">
        <v>526</v>
      </c>
      <c r="R229" s="2">
        <v>35.75</v>
      </c>
      <c r="S229" s="85">
        <v>9.0999999999999998E-2</v>
      </c>
      <c r="T229" s="2">
        <v>0</v>
      </c>
      <c r="U229" s="2"/>
      <c r="V229" s="2"/>
      <c r="W229" s="2"/>
      <c r="X229" s="2"/>
      <c r="Y229" s="2"/>
      <c r="Z229" s="29"/>
    </row>
    <row r="230" spans="1:26" x14ac:dyDescent="0.35">
      <c r="A230" s="28" t="b">
        <v>1</v>
      </c>
      <c r="B230" s="2" t="s">
        <v>527</v>
      </c>
      <c r="C230" s="2" t="s">
        <v>528</v>
      </c>
      <c r="D230" s="2">
        <v>34.24</v>
      </c>
      <c r="E230" s="85"/>
      <c r="F230" s="2">
        <v>0</v>
      </c>
      <c r="G230" s="35"/>
      <c r="H230" s="35"/>
      <c r="I230" s="2">
        <f t="shared" si="57"/>
        <v>2.6299999999999955</v>
      </c>
      <c r="J230" s="85">
        <f t="shared" si="54"/>
        <v>2.663333333333334</v>
      </c>
      <c r="K230" s="85">
        <f t="shared" si="58"/>
        <v>3.3333333333338544E-2</v>
      </c>
      <c r="L230" s="2">
        <f t="shared" si="56"/>
        <v>0.97715996843424247</v>
      </c>
      <c r="M230" s="29"/>
      <c r="N230" s="2"/>
      <c r="O230" s="28" t="b">
        <v>1</v>
      </c>
      <c r="P230" s="2" t="s">
        <v>527</v>
      </c>
      <c r="Q230" s="2" t="s">
        <v>528</v>
      </c>
      <c r="R230" s="2">
        <v>36.869999999999997</v>
      </c>
      <c r="S230" s="85">
        <v>4.3499999999999997E-2</v>
      </c>
      <c r="T230" s="2">
        <v>0</v>
      </c>
      <c r="U230" s="2"/>
      <c r="V230" s="2"/>
      <c r="W230" s="2"/>
      <c r="X230" s="2"/>
      <c r="Y230" s="2"/>
      <c r="Z230" s="29"/>
    </row>
    <row r="231" spans="1:26" x14ac:dyDescent="0.35">
      <c r="A231" s="28" t="b">
        <v>1</v>
      </c>
      <c r="B231" s="2" t="s">
        <v>529</v>
      </c>
      <c r="C231" s="2" t="s">
        <v>530</v>
      </c>
      <c r="D231" s="2">
        <v>32.99</v>
      </c>
      <c r="E231" s="85"/>
      <c r="F231" s="2">
        <v>0</v>
      </c>
      <c r="G231" s="35"/>
      <c r="H231" s="35"/>
      <c r="I231" s="2">
        <f t="shared" si="57"/>
        <v>2.4699999999999989</v>
      </c>
      <c r="J231" s="85">
        <f t="shared" si="54"/>
        <v>2.663333333333334</v>
      </c>
      <c r="K231" s="85">
        <f t="shared" si="58"/>
        <v>0.19333333333333513</v>
      </c>
      <c r="L231" s="2">
        <f t="shared" si="56"/>
        <v>0.87458267005583512</v>
      </c>
      <c r="M231" s="29">
        <f t="shared" ref="M231" si="78">AVERAGE(L229:L231)</f>
        <v>0.97121881415081146</v>
      </c>
      <c r="N231" s="2"/>
      <c r="O231" s="28" t="b">
        <v>1</v>
      </c>
      <c r="P231" s="2" t="s">
        <v>529</v>
      </c>
      <c r="Q231" s="2" t="s">
        <v>530</v>
      </c>
      <c r="R231" s="2">
        <v>35.46</v>
      </c>
      <c r="S231" s="85">
        <v>0.11</v>
      </c>
      <c r="T231" s="2">
        <v>0</v>
      </c>
      <c r="U231" s="2" t="s">
        <v>233</v>
      </c>
      <c r="V231" s="2"/>
      <c r="W231" s="2"/>
      <c r="X231" s="2"/>
      <c r="Y231" s="2"/>
      <c r="Z231" s="29"/>
    </row>
    <row r="232" spans="1:26" x14ac:dyDescent="0.35">
      <c r="A232" s="28" t="b">
        <v>1</v>
      </c>
      <c r="B232" s="2" t="s">
        <v>321</v>
      </c>
      <c r="C232" s="2" t="s">
        <v>322</v>
      </c>
      <c r="D232" s="2">
        <v>37.46</v>
      </c>
      <c r="E232" s="85"/>
      <c r="F232" s="2">
        <v>0</v>
      </c>
      <c r="G232" s="35"/>
      <c r="H232" s="35"/>
      <c r="I232" s="2">
        <f t="shared" si="57"/>
        <v>2.5399999999999991</v>
      </c>
      <c r="J232" s="85">
        <f t="shared" si="54"/>
        <v>2.663333333333334</v>
      </c>
      <c r="K232" s="85">
        <f t="shared" si="58"/>
        <v>0.12333333333333485</v>
      </c>
      <c r="L232" s="2">
        <f t="shared" si="56"/>
        <v>0.91806401996521869</v>
      </c>
      <c r="M232" s="29"/>
      <c r="N232" s="2"/>
      <c r="O232" s="28" t="b">
        <v>1</v>
      </c>
      <c r="P232" s="2" t="s">
        <v>321</v>
      </c>
      <c r="Q232" s="2" t="s">
        <v>322</v>
      </c>
      <c r="R232" s="2">
        <v>40</v>
      </c>
      <c r="S232" s="85">
        <v>5.6100000000000004E-3</v>
      </c>
      <c r="T232" s="2">
        <v>0</v>
      </c>
      <c r="U232" s="2" t="s">
        <v>227</v>
      </c>
      <c r="V232" s="2"/>
      <c r="W232" s="2"/>
      <c r="X232" s="2"/>
      <c r="Y232" s="2"/>
      <c r="Z232" s="29"/>
    </row>
    <row r="233" spans="1:26" x14ac:dyDescent="0.35">
      <c r="A233" s="28" t="b">
        <v>1</v>
      </c>
      <c r="B233" s="2" t="s">
        <v>323</v>
      </c>
      <c r="C233" s="2" t="s">
        <v>324</v>
      </c>
      <c r="D233" s="2">
        <v>36.96</v>
      </c>
      <c r="E233" s="85"/>
      <c r="F233" s="2">
        <v>0</v>
      </c>
      <c r="G233" s="35"/>
      <c r="H233" s="35"/>
      <c r="I233" s="2">
        <f t="shared" si="57"/>
        <v>3.0399999999999991</v>
      </c>
      <c r="J233" s="85">
        <f t="shared" si="54"/>
        <v>2.663333333333334</v>
      </c>
      <c r="K233" s="85">
        <f t="shared" si="58"/>
        <v>-0.37666666666666515</v>
      </c>
      <c r="L233" s="2">
        <f t="shared" si="56"/>
        <v>1.2983385881615763</v>
      </c>
      <c r="M233" s="29"/>
      <c r="N233" s="2"/>
      <c r="O233" s="28" t="b">
        <v>1</v>
      </c>
      <c r="P233" s="2" t="s">
        <v>323</v>
      </c>
      <c r="Q233" s="2" t="s">
        <v>324</v>
      </c>
      <c r="R233" s="2">
        <v>40</v>
      </c>
      <c r="S233" s="85">
        <v>5.6100000000000004E-3</v>
      </c>
      <c r="T233" s="2">
        <v>0</v>
      </c>
      <c r="U233" s="2" t="s">
        <v>227</v>
      </c>
      <c r="V233" s="2"/>
      <c r="W233" s="2"/>
      <c r="X233" s="2"/>
      <c r="Y233" s="2"/>
      <c r="Z233" s="29"/>
    </row>
    <row r="234" spans="1:26" x14ac:dyDescent="0.35">
      <c r="A234" s="28" t="b">
        <v>1</v>
      </c>
      <c r="B234" s="2" t="s">
        <v>325</v>
      </c>
      <c r="C234" s="2" t="s">
        <v>326</v>
      </c>
      <c r="D234" s="2">
        <v>37.28</v>
      </c>
      <c r="E234" s="85"/>
      <c r="F234" s="2">
        <v>0</v>
      </c>
      <c r="G234" s="35"/>
      <c r="H234" s="35"/>
      <c r="I234" s="2">
        <f t="shared" si="57"/>
        <v>2.7199999999999989</v>
      </c>
      <c r="J234" s="85">
        <f t="shared" ref="J234:J294" si="79">$U$156-$G$156</f>
        <v>2.663333333333334</v>
      </c>
      <c r="K234" s="85">
        <f t="shared" si="58"/>
        <v>-5.6666666666664867E-2</v>
      </c>
      <c r="L234" s="2">
        <f t="shared" ref="L234:L294" si="80">2^(-K234)</f>
        <v>1.0400599338884764</v>
      </c>
      <c r="M234" s="29">
        <f t="shared" ref="M234" si="81">AVERAGE(L232:L234)</f>
        <v>1.0854875140050906</v>
      </c>
      <c r="N234" s="2"/>
      <c r="O234" s="28" t="b">
        <v>1</v>
      </c>
      <c r="P234" s="2" t="s">
        <v>325</v>
      </c>
      <c r="Q234" s="2" t="s">
        <v>326</v>
      </c>
      <c r="R234" s="2">
        <v>40</v>
      </c>
      <c r="S234" s="85">
        <v>5.6100000000000004E-3</v>
      </c>
      <c r="T234" s="2">
        <v>0</v>
      </c>
      <c r="U234" s="2" t="s">
        <v>227</v>
      </c>
      <c r="V234" s="2"/>
      <c r="W234" s="2"/>
      <c r="X234" s="2"/>
      <c r="Y234" s="2"/>
      <c r="Z234" s="29"/>
    </row>
    <row r="235" spans="1:26" x14ac:dyDescent="0.35">
      <c r="A235" s="28" t="b">
        <v>1</v>
      </c>
      <c r="B235" s="2" t="s">
        <v>339</v>
      </c>
      <c r="C235" s="2" t="s">
        <v>340</v>
      </c>
      <c r="D235" s="2">
        <v>34.71</v>
      </c>
      <c r="E235" s="85"/>
      <c r="F235" s="2">
        <v>0</v>
      </c>
      <c r="G235" s="35"/>
      <c r="H235" s="35"/>
      <c r="I235" s="2">
        <f t="shared" si="57"/>
        <v>1.3599999999999994</v>
      </c>
      <c r="J235" s="85">
        <f t="shared" si="79"/>
        <v>2.663333333333334</v>
      </c>
      <c r="K235" s="85">
        <f t="shared" si="58"/>
        <v>1.3033333333333346</v>
      </c>
      <c r="L235" s="2">
        <f t="shared" si="80"/>
        <v>0.40518893060497124</v>
      </c>
      <c r="M235" s="29"/>
      <c r="N235" s="2"/>
      <c r="O235" s="28" t="b">
        <v>1</v>
      </c>
      <c r="P235" s="2" t="s">
        <v>339</v>
      </c>
      <c r="Q235" s="2" t="s">
        <v>340</v>
      </c>
      <c r="R235" s="2">
        <v>36.07</v>
      </c>
      <c r="S235" s="85">
        <v>7.3499999999999996E-2</v>
      </c>
      <c r="T235" s="2">
        <v>0</v>
      </c>
      <c r="U235" s="2"/>
      <c r="V235" s="2"/>
      <c r="W235" s="2"/>
      <c r="X235" s="2"/>
      <c r="Y235" s="2"/>
      <c r="Z235" s="29"/>
    </row>
    <row r="236" spans="1:26" x14ac:dyDescent="0.35">
      <c r="A236" s="28" t="b">
        <v>1</v>
      </c>
      <c r="B236" s="2" t="s">
        <v>341</v>
      </c>
      <c r="C236" s="2" t="s">
        <v>342</v>
      </c>
      <c r="D236" s="2">
        <v>34.46</v>
      </c>
      <c r="E236" s="85"/>
      <c r="F236" s="2">
        <v>0</v>
      </c>
      <c r="G236" s="35"/>
      <c r="H236" s="35"/>
      <c r="I236" s="2">
        <f t="shared" si="57"/>
        <v>2.7899999999999991</v>
      </c>
      <c r="J236" s="85">
        <f t="shared" si="79"/>
        <v>2.663333333333334</v>
      </c>
      <c r="K236" s="85">
        <f t="shared" si="58"/>
        <v>-0.12666666666666515</v>
      </c>
      <c r="L236" s="2">
        <f t="shared" si="80"/>
        <v>1.0917682645706384</v>
      </c>
      <c r="M236" s="29"/>
      <c r="N236" s="2"/>
      <c r="O236" s="28" t="b">
        <v>1</v>
      </c>
      <c r="P236" s="2" t="s">
        <v>341</v>
      </c>
      <c r="Q236" s="2" t="s">
        <v>342</v>
      </c>
      <c r="R236" s="2">
        <v>37.25</v>
      </c>
      <c r="S236" s="85">
        <v>3.4099999999999998E-2</v>
      </c>
      <c r="T236" s="2">
        <v>0</v>
      </c>
      <c r="U236" s="2"/>
      <c r="V236" s="2"/>
      <c r="W236" s="2"/>
      <c r="X236" s="2"/>
      <c r="Y236" s="2"/>
      <c r="Z236" s="29"/>
    </row>
    <row r="237" spans="1:26" x14ac:dyDescent="0.35">
      <c r="A237" s="28" t="b">
        <v>1</v>
      </c>
      <c r="B237" s="2" t="s">
        <v>343</v>
      </c>
      <c r="C237" s="2" t="s">
        <v>344</v>
      </c>
      <c r="D237" s="2">
        <v>35.21</v>
      </c>
      <c r="E237" s="85"/>
      <c r="F237" s="2">
        <v>0</v>
      </c>
      <c r="G237" s="35"/>
      <c r="H237" s="35"/>
      <c r="I237" s="2">
        <f t="shared" ref="I237:I294" si="82">R237-D237</f>
        <v>1.3999999999999986</v>
      </c>
      <c r="J237" s="85">
        <f t="shared" si="79"/>
        <v>2.663333333333334</v>
      </c>
      <c r="K237" s="85">
        <f t="shared" ref="K237:K294" si="83">J237-I237</f>
        <v>1.2633333333333354</v>
      </c>
      <c r="L237" s="2">
        <f t="shared" si="80"/>
        <v>0.41658034196295607</v>
      </c>
      <c r="M237" s="29">
        <f t="shared" ref="M237" si="84">AVERAGE(L235:L237)</f>
        <v>0.63784584571285519</v>
      </c>
      <c r="N237" s="2"/>
      <c r="O237" s="28" t="b">
        <v>1</v>
      </c>
      <c r="P237" s="2" t="s">
        <v>343</v>
      </c>
      <c r="Q237" s="2" t="s">
        <v>344</v>
      </c>
      <c r="R237" s="2">
        <v>36.61</v>
      </c>
      <c r="S237" s="85">
        <v>5.1700000000000003E-2</v>
      </c>
      <c r="T237" s="2">
        <v>0</v>
      </c>
      <c r="U237" s="2"/>
      <c r="V237" s="2"/>
      <c r="W237" s="2"/>
      <c r="X237" s="2"/>
      <c r="Y237" s="2"/>
      <c r="Z237" s="29"/>
    </row>
    <row r="238" spans="1:26" x14ac:dyDescent="0.35">
      <c r="A238" s="28" t="b">
        <v>1</v>
      </c>
      <c r="B238" s="2" t="s">
        <v>357</v>
      </c>
      <c r="C238" s="2" t="s">
        <v>358</v>
      </c>
      <c r="D238" s="2">
        <v>35.64</v>
      </c>
      <c r="E238" s="85"/>
      <c r="F238" s="2">
        <v>0</v>
      </c>
      <c r="G238" s="35"/>
      <c r="H238" s="35"/>
      <c r="I238" s="2">
        <f t="shared" si="82"/>
        <v>3.8800000000000026</v>
      </c>
      <c r="J238" s="85">
        <f t="shared" si="79"/>
        <v>2.663333333333334</v>
      </c>
      <c r="K238" s="85">
        <f t="shared" si="83"/>
        <v>-1.2166666666666686</v>
      </c>
      <c r="L238" s="2">
        <f t="shared" si="80"/>
        <v>2.3240911739156824</v>
      </c>
      <c r="M238" s="29"/>
      <c r="N238" s="2"/>
      <c r="O238" s="28" t="b">
        <v>1</v>
      </c>
      <c r="P238" s="2" t="s">
        <v>357</v>
      </c>
      <c r="Q238" s="2" t="s">
        <v>358</v>
      </c>
      <c r="R238" s="2">
        <v>39.520000000000003</v>
      </c>
      <c r="S238" s="85">
        <v>7.6499999999999997E-3</v>
      </c>
      <c r="T238" s="2">
        <v>0</v>
      </c>
      <c r="U238" s="2" t="s">
        <v>233</v>
      </c>
      <c r="V238" s="2"/>
      <c r="W238" s="2"/>
      <c r="X238" s="2"/>
      <c r="Y238" s="2"/>
      <c r="Z238" s="29"/>
    </row>
    <row r="239" spans="1:26" x14ac:dyDescent="0.35">
      <c r="A239" s="28" t="b">
        <v>1</v>
      </c>
      <c r="B239" s="2" t="s">
        <v>359</v>
      </c>
      <c r="C239" s="2" t="s">
        <v>360</v>
      </c>
      <c r="D239" s="2">
        <v>33.99</v>
      </c>
      <c r="E239" s="85"/>
      <c r="F239" s="2">
        <v>0</v>
      </c>
      <c r="G239" s="35"/>
      <c r="H239" s="35"/>
      <c r="I239" s="2">
        <f t="shared" si="82"/>
        <v>6.009999999999998</v>
      </c>
      <c r="J239" s="85">
        <f t="shared" si="79"/>
        <v>2.663333333333334</v>
      </c>
      <c r="K239" s="85">
        <f t="shared" si="83"/>
        <v>-3.346666666666664</v>
      </c>
      <c r="L239" s="2">
        <f t="shared" si="80"/>
        <v>10.172953331086406</v>
      </c>
      <c r="M239" s="29"/>
      <c r="N239" s="2"/>
      <c r="O239" s="28" t="b">
        <v>1</v>
      </c>
      <c r="P239" s="2" t="s">
        <v>359</v>
      </c>
      <c r="Q239" s="2" t="s">
        <v>360</v>
      </c>
      <c r="R239" s="2">
        <v>40</v>
      </c>
      <c r="S239" s="85">
        <v>5.6100000000000004E-3</v>
      </c>
      <c r="T239" s="2">
        <v>0</v>
      </c>
      <c r="U239" s="2" t="s">
        <v>227</v>
      </c>
      <c r="V239" s="2"/>
      <c r="W239" s="2"/>
      <c r="X239" s="2"/>
      <c r="Y239" s="2"/>
      <c r="Z239" s="29"/>
    </row>
    <row r="240" spans="1:26" x14ac:dyDescent="0.35">
      <c r="A240" s="28" t="b">
        <v>1</v>
      </c>
      <c r="B240" s="2" t="s">
        <v>361</v>
      </c>
      <c r="C240" s="2" t="s">
        <v>362</v>
      </c>
      <c r="D240" s="2">
        <v>34.97</v>
      </c>
      <c r="E240" s="85"/>
      <c r="F240" s="2">
        <v>0</v>
      </c>
      <c r="G240" s="35"/>
      <c r="H240" s="35"/>
      <c r="I240" s="2">
        <f t="shared" si="82"/>
        <v>5.0300000000000011</v>
      </c>
      <c r="J240" s="85">
        <f t="shared" si="79"/>
        <v>2.663333333333334</v>
      </c>
      <c r="K240" s="85">
        <f t="shared" si="83"/>
        <v>-2.3666666666666671</v>
      </c>
      <c r="L240" s="2">
        <f t="shared" si="80"/>
        <v>5.1574812337583182</v>
      </c>
      <c r="M240" s="29">
        <f t="shared" ref="M240" si="85">AVERAGE(L238:L240)</f>
        <v>5.8848419129201348</v>
      </c>
      <c r="N240" s="2"/>
      <c r="O240" s="28" t="b">
        <v>1</v>
      </c>
      <c r="P240" s="2" t="s">
        <v>361</v>
      </c>
      <c r="Q240" s="2" t="s">
        <v>362</v>
      </c>
      <c r="R240" s="2">
        <v>40</v>
      </c>
      <c r="S240" s="85">
        <v>5.6100000000000004E-3</v>
      </c>
      <c r="T240" s="2">
        <v>0</v>
      </c>
      <c r="U240" s="2" t="s">
        <v>227</v>
      </c>
      <c r="V240" s="2"/>
      <c r="W240" s="2"/>
      <c r="X240" s="2"/>
      <c r="Y240" s="2"/>
      <c r="Z240" s="29"/>
    </row>
    <row r="241" spans="1:26" x14ac:dyDescent="0.35">
      <c r="A241" s="28" t="b">
        <v>1</v>
      </c>
      <c r="B241" s="2" t="s">
        <v>375</v>
      </c>
      <c r="C241" s="2" t="s">
        <v>376</v>
      </c>
      <c r="D241" s="2">
        <v>35.86</v>
      </c>
      <c r="E241" s="85"/>
      <c r="F241" s="2">
        <v>0</v>
      </c>
      <c r="G241" s="35"/>
      <c r="H241" s="35"/>
      <c r="I241" s="2">
        <f t="shared" si="82"/>
        <v>1.240000000000002</v>
      </c>
      <c r="J241" s="85">
        <f t="shared" si="79"/>
        <v>2.663333333333334</v>
      </c>
      <c r="K241" s="85">
        <f t="shared" si="83"/>
        <v>1.423333333333332</v>
      </c>
      <c r="L241" s="2">
        <f t="shared" si="80"/>
        <v>0.37284985011259469</v>
      </c>
      <c r="M241" s="29"/>
      <c r="N241" s="2"/>
      <c r="O241" s="28" t="b">
        <v>1</v>
      </c>
      <c r="P241" s="2" t="s">
        <v>375</v>
      </c>
      <c r="Q241" s="2" t="s">
        <v>376</v>
      </c>
      <c r="R241" s="2">
        <v>37.1</v>
      </c>
      <c r="S241" s="85">
        <v>3.7499999999999999E-2</v>
      </c>
      <c r="T241" s="2">
        <v>0</v>
      </c>
      <c r="U241" s="2"/>
      <c r="V241" s="2"/>
      <c r="W241" s="2"/>
      <c r="X241" s="2"/>
      <c r="Y241" s="2"/>
      <c r="Z241" s="29"/>
    </row>
    <row r="242" spans="1:26" x14ac:dyDescent="0.35">
      <c r="A242" s="28" t="b">
        <v>1</v>
      </c>
      <c r="B242" s="2" t="s">
        <v>377</v>
      </c>
      <c r="C242" s="2" t="s">
        <v>378</v>
      </c>
      <c r="D242" s="2">
        <v>34.72</v>
      </c>
      <c r="E242" s="85"/>
      <c r="F242" s="2">
        <v>0</v>
      </c>
      <c r="G242" s="35"/>
      <c r="H242" s="35"/>
      <c r="I242" s="2">
        <f t="shared" si="82"/>
        <v>2.4299999999999997</v>
      </c>
      <c r="J242" s="85">
        <f t="shared" si="79"/>
        <v>2.663333333333334</v>
      </c>
      <c r="K242" s="85">
        <f t="shared" si="83"/>
        <v>0.23333333333333428</v>
      </c>
      <c r="L242" s="2">
        <f t="shared" si="80"/>
        <v>0.85066716095085515</v>
      </c>
      <c r="M242" s="29"/>
      <c r="N242" s="2"/>
      <c r="O242" s="28" t="b">
        <v>1</v>
      </c>
      <c r="P242" s="2" t="s">
        <v>377</v>
      </c>
      <c r="Q242" s="2" t="s">
        <v>378</v>
      </c>
      <c r="R242" s="2">
        <v>37.15</v>
      </c>
      <c r="S242" s="85">
        <v>3.6299999999999999E-2</v>
      </c>
      <c r="T242" s="2">
        <v>0</v>
      </c>
      <c r="U242" s="2"/>
      <c r="V242" s="2"/>
      <c r="W242" s="2"/>
      <c r="X242" s="2"/>
      <c r="Y242" s="2"/>
      <c r="Z242" s="29"/>
    </row>
    <row r="243" spans="1:26" x14ac:dyDescent="0.35">
      <c r="A243" s="28" t="b">
        <v>1</v>
      </c>
      <c r="B243" s="2" t="s">
        <v>379</v>
      </c>
      <c r="C243" s="2" t="s">
        <v>380</v>
      </c>
      <c r="D243" s="2">
        <v>34.32</v>
      </c>
      <c r="E243" s="85"/>
      <c r="F243" s="2">
        <v>0</v>
      </c>
      <c r="G243" s="35"/>
      <c r="H243" s="35"/>
      <c r="I243" s="2">
        <f t="shared" si="82"/>
        <v>3.5200000000000031</v>
      </c>
      <c r="J243" s="85">
        <f t="shared" si="79"/>
        <v>2.663333333333334</v>
      </c>
      <c r="K243" s="85">
        <f t="shared" si="83"/>
        <v>-0.85666666666666913</v>
      </c>
      <c r="L243" s="2">
        <f t="shared" si="80"/>
        <v>1.810849522616691</v>
      </c>
      <c r="M243" s="29">
        <f t="shared" ref="M243" si="86">AVERAGE(L241:L243)</f>
        <v>1.0114555112267136</v>
      </c>
      <c r="N243" s="2"/>
      <c r="O243" s="28" t="b">
        <v>1</v>
      </c>
      <c r="P243" s="2" t="s">
        <v>379</v>
      </c>
      <c r="Q243" s="2" t="s">
        <v>380</v>
      </c>
      <c r="R243" s="2">
        <v>37.840000000000003</v>
      </c>
      <c r="S243" s="85">
        <v>2.3099999999999999E-2</v>
      </c>
      <c r="T243" s="2">
        <v>0</v>
      </c>
      <c r="U243" s="2"/>
      <c r="V243" s="2"/>
      <c r="W243" s="2"/>
      <c r="X243" s="2"/>
      <c r="Y243" s="2"/>
      <c r="Z243" s="29"/>
    </row>
    <row r="244" spans="1:26" x14ac:dyDescent="0.35">
      <c r="A244" s="28" t="b">
        <v>1</v>
      </c>
      <c r="B244" s="2" t="s">
        <v>393</v>
      </c>
      <c r="C244" s="2" t="s">
        <v>394</v>
      </c>
      <c r="D244" s="2">
        <v>33.11</v>
      </c>
      <c r="E244" s="85"/>
      <c r="F244" s="2">
        <v>0</v>
      </c>
      <c r="G244" s="35"/>
      <c r="H244" s="35"/>
      <c r="I244" s="2">
        <f t="shared" si="82"/>
        <v>2.5900000000000034</v>
      </c>
      <c r="J244" s="85">
        <f t="shared" si="79"/>
        <v>2.663333333333334</v>
      </c>
      <c r="K244" s="85">
        <f t="shared" si="83"/>
        <v>7.3333333333330586E-2</v>
      </c>
      <c r="L244" s="2">
        <f t="shared" si="80"/>
        <v>0.95043947771080395</v>
      </c>
      <c r="M244" s="29"/>
      <c r="N244" s="2"/>
      <c r="O244" s="28" t="b">
        <v>1</v>
      </c>
      <c r="P244" s="2" t="s">
        <v>393</v>
      </c>
      <c r="Q244" s="2" t="s">
        <v>394</v>
      </c>
      <c r="R244" s="2">
        <v>35.700000000000003</v>
      </c>
      <c r="S244" s="85">
        <v>9.4E-2</v>
      </c>
      <c r="T244" s="2">
        <v>0</v>
      </c>
      <c r="U244" s="2"/>
      <c r="V244" s="2"/>
      <c r="W244" s="2"/>
      <c r="X244" s="2"/>
      <c r="Y244" s="2"/>
      <c r="Z244" s="29"/>
    </row>
    <row r="245" spans="1:26" x14ac:dyDescent="0.35">
      <c r="A245" s="28" t="b">
        <v>1</v>
      </c>
      <c r="B245" s="2" t="s">
        <v>395</v>
      </c>
      <c r="C245" s="2" t="s">
        <v>396</v>
      </c>
      <c r="D245" s="2">
        <v>33.380000000000003</v>
      </c>
      <c r="E245" s="85"/>
      <c r="F245" s="2">
        <v>0</v>
      </c>
      <c r="G245" s="35"/>
      <c r="H245" s="35"/>
      <c r="I245" s="2">
        <f t="shared" si="82"/>
        <v>2.8799999999999955</v>
      </c>
      <c r="J245" s="85">
        <f t="shared" si="79"/>
        <v>2.663333333333334</v>
      </c>
      <c r="K245" s="85">
        <f t="shared" si="83"/>
        <v>-0.21666666666666146</v>
      </c>
      <c r="L245" s="2">
        <f t="shared" si="80"/>
        <v>1.1620455869578354</v>
      </c>
      <c r="M245" s="29"/>
      <c r="N245" s="2"/>
      <c r="O245" s="28" t="b">
        <v>1</v>
      </c>
      <c r="P245" s="2" t="s">
        <v>395</v>
      </c>
      <c r="Q245" s="2" t="s">
        <v>396</v>
      </c>
      <c r="R245" s="2">
        <v>36.26</v>
      </c>
      <c r="S245" s="85">
        <v>6.4899999999999999E-2</v>
      </c>
      <c r="T245" s="2">
        <v>0</v>
      </c>
      <c r="U245" s="2"/>
      <c r="V245" s="2"/>
      <c r="W245" s="2"/>
      <c r="X245" s="2"/>
      <c r="Y245" s="2"/>
      <c r="Z245" s="29"/>
    </row>
    <row r="246" spans="1:26" x14ac:dyDescent="0.35">
      <c r="A246" s="28" t="b">
        <v>1</v>
      </c>
      <c r="B246" s="2" t="s">
        <v>397</v>
      </c>
      <c r="C246" s="2" t="s">
        <v>398</v>
      </c>
      <c r="D246" s="2">
        <v>32.54</v>
      </c>
      <c r="E246" s="85"/>
      <c r="F246" s="2">
        <v>0</v>
      </c>
      <c r="G246" s="35"/>
      <c r="H246" s="35"/>
      <c r="I246" s="2">
        <f t="shared" si="82"/>
        <v>3.6000000000000014</v>
      </c>
      <c r="J246" s="85">
        <f t="shared" si="79"/>
        <v>2.663333333333334</v>
      </c>
      <c r="K246" s="85">
        <f t="shared" si="83"/>
        <v>-0.93666666666666742</v>
      </c>
      <c r="L246" s="2">
        <f t="shared" si="80"/>
        <v>1.9141006141478034</v>
      </c>
      <c r="M246" s="29">
        <f t="shared" ref="M246" si="87">AVERAGE(L244:L246)</f>
        <v>1.3421952262721477</v>
      </c>
      <c r="N246" s="2"/>
      <c r="O246" s="28" t="b">
        <v>1</v>
      </c>
      <c r="P246" s="2" t="s">
        <v>397</v>
      </c>
      <c r="Q246" s="2" t="s">
        <v>398</v>
      </c>
      <c r="R246" s="2">
        <v>36.14</v>
      </c>
      <c r="S246" s="85">
        <v>7.0400000000000004E-2</v>
      </c>
      <c r="T246" s="2">
        <v>0</v>
      </c>
      <c r="U246" s="2"/>
      <c r="V246" s="2"/>
      <c r="W246" s="2"/>
      <c r="X246" s="2"/>
      <c r="Y246" s="2"/>
      <c r="Z246" s="29"/>
    </row>
    <row r="247" spans="1:26" x14ac:dyDescent="0.35">
      <c r="A247" s="28" t="b">
        <v>1</v>
      </c>
      <c r="B247" s="2" t="s">
        <v>414</v>
      </c>
      <c r="C247" s="2" t="s">
        <v>415</v>
      </c>
      <c r="D247" s="2">
        <v>34.950000000000003</v>
      </c>
      <c r="E247" s="85"/>
      <c r="F247" s="2">
        <v>0</v>
      </c>
      <c r="G247" s="35"/>
      <c r="H247" s="35"/>
      <c r="I247" s="2">
        <f t="shared" si="82"/>
        <v>1.2899999999999991</v>
      </c>
      <c r="J247" s="85">
        <f t="shared" si="79"/>
        <v>2.663333333333334</v>
      </c>
      <c r="K247" s="85">
        <f t="shared" si="83"/>
        <v>1.3733333333333348</v>
      </c>
      <c r="L247" s="2">
        <f t="shared" si="80"/>
        <v>0.38599837168108359</v>
      </c>
      <c r="M247" s="29"/>
      <c r="N247" s="2"/>
      <c r="O247" s="28" t="b">
        <v>1</v>
      </c>
      <c r="P247" s="2" t="s">
        <v>414</v>
      </c>
      <c r="Q247" s="2" t="s">
        <v>415</v>
      </c>
      <c r="R247" s="2">
        <v>36.24</v>
      </c>
      <c r="S247" s="85">
        <v>6.5799999999999997E-2</v>
      </c>
      <c r="T247" s="2">
        <v>0</v>
      </c>
      <c r="U247" s="2"/>
      <c r="V247" s="2"/>
      <c r="W247" s="2"/>
      <c r="X247" s="2"/>
      <c r="Y247" s="2"/>
      <c r="Z247" s="29"/>
    </row>
    <row r="248" spans="1:26" x14ac:dyDescent="0.35">
      <c r="A248" s="28" t="b">
        <v>1</v>
      </c>
      <c r="B248" s="2" t="s">
        <v>416</v>
      </c>
      <c r="C248" s="2" t="s">
        <v>417</v>
      </c>
      <c r="D248" s="2">
        <v>34.590000000000003</v>
      </c>
      <c r="E248" s="85"/>
      <c r="F248" s="2">
        <v>0</v>
      </c>
      <c r="G248" s="35"/>
      <c r="H248" s="35"/>
      <c r="I248" s="2">
        <f t="shared" si="82"/>
        <v>2.519999999999996</v>
      </c>
      <c r="J248" s="85">
        <f t="shared" si="79"/>
        <v>2.663333333333334</v>
      </c>
      <c r="K248" s="85">
        <f t="shared" si="83"/>
        <v>0.14333333333333798</v>
      </c>
      <c r="L248" s="2">
        <f t="shared" si="80"/>
        <v>0.90542476130834104</v>
      </c>
      <c r="M248" s="29"/>
      <c r="N248" s="2"/>
      <c r="O248" s="28" t="b">
        <v>1</v>
      </c>
      <c r="P248" s="2" t="s">
        <v>416</v>
      </c>
      <c r="Q248" s="2" t="s">
        <v>417</v>
      </c>
      <c r="R248" s="2">
        <v>37.11</v>
      </c>
      <c r="S248" s="85">
        <v>3.7199999999999997E-2</v>
      </c>
      <c r="T248" s="2">
        <v>0</v>
      </c>
      <c r="U248" s="2"/>
      <c r="V248" s="2"/>
      <c r="W248" s="2"/>
      <c r="X248" s="2"/>
      <c r="Y248" s="2"/>
      <c r="Z248" s="29"/>
    </row>
    <row r="249" spans="1:26" x14ac:dyDescent="0.35">
      <c r="A249" s="28" t="b">
        <v>1</v>
      </c>
      <c r="B249" s="2" t="s">
        <v>418</v>
      </c>
      <c r="C249" s="2" t="s">
        <v>419</v>
      </c>
      <c r="D249" s="2">
        <v>34.04</v>
      </c>
      <c r="E249" s="85"/>
      <c r="F249" s="2">
        <v>0</v>
      </c>
      <c r="G249" s="35"/>
      <c r="H249" s="35"/>
      <c r="I249" s="2">
        <f t="shared" si="82"/>
        <v>2.730000000000004</v>
      </c>
      <c r="J249" s="85">
        <f t="shared" si="79"/>
        <v>2.663333333333334</v>
      </c>
      <c r="K249" s="85">
        <f t="shared" si="83"/>
        <v>-6.6666666666669983E-2</v>
      </c>
      <c r="L249" s="2">
        <f t="shared" si="80"/>
        <v>1.0472941228206292</v>
      </c>
      <c r="M249" s="29">
        <f t="shared" ref="M249" si="88">AVERAGE(L247:L249)</f>
        <v>0.77957241860335136</v>
      </c>
      <c r="N249" s="2"/>
      <c r="O249" s="28" t="b">
        <v>1</v>
      </c>
      <c r="P249" s="2" t="s">
        <v>418</v>
      </c>
      <c r="Q249" s="2" t="s">
        <v>419</v>
      </c>
      <c r="R249" s="2">
        <v>36.770000000000003</v>
      </c>
      <c r="S249" s="85">
        <v>4.6600000000000003E-2</v>
      </c>
      <c r="T249" s="2">
        <v>0</v>
      </c>
      <c r="U249" s="2"/>
      <c r="V249" s="2"/>
      <c r="W249" s="2"/>
      <c r="X249" s="2"/>
      <c r="Y249" s="2"/>
      <c r="Z249" s="29"/>
    </row>
    <row r="250" spans="1:26" x14ac:dyDescent="0.35">
      <c r="A250" s="28" t="b">
        <v>1</v>
      </c>
      <c r="B250" s="2" t="s">
        <v>435</v>
      </c>
      <c r="C250" s="2" t="s">
        <v>436</v>
      </c>
      <c r="D250" s="2">
        <v>35.770000000000003</v>
      </c>
      <c r="E250" s="85"/>
      <c r="F250" s="2">
        <v>0</v>
      </c>
      <c r="G250" s="35"/>
      <c r="H250" s="35"/>
      <c r="I250" s="2">
        <f t="shared" si="82"/>
        <v>4.2299999999999969</v>
      </c>
      <c r="J250" s="85">
        <f t="shared" si="79"/>
        <v>2.663333333333334</v>
      </c>
      <c r="K250" s="85">
        <f t="shared" si="83"/>
        <v>-1.5666666666666629</v>
      </c>
      <c r="L250" s="2">
        <f t="shared" si="80"/>
        <v>2.9621951045731207</v>
      </c>
      <c r="M250" s="29"/>
      <c r="N250" s="2"/>
      <c r="O250" s="28" t="b">
        <v>1</v>
      </c>
      <c r="P250" s="2" t="s">
        <v>435</v>
      </c>
      <c r="Q250" s="2" t="s">
        <v>436</v>
      </c>
      <c r="R250" s="2">
        <v>40</v>
      </c>
      <c r="S250" s="85">
        <v>5.6100000000000004E-3</v>
      </c>
      <c r="T250" s="2">
        <v>0</v>
      </c>
      <c r="U250" s="2" t="s">
        <v>227</v>
      </c>
      <c r="V250" s="2"/>
      <c r="W250" s="2"/>
      <c r="X250" s="2"/>
      <c r="Y250" s="2"/>
      <c r="Z250" s="29"/>
    </row>
    <row r="251" spans="1:26" x14ac:dyDescent="0.35">
      <c r="A251" s="28" t="b">
        <v>1</v>
      </c>
      <c r="B251" s="2" t="s">
        <v>437</v>
      </c>
      <c r="C251" s="2" t="s">
        <v>438</v>
      </c>
      <c r="D251" s="2">
        <v>34.86</v>
      </c>
      <c r="E251" s="85"/>
      <c r="F251" s="2">
        <v>0</v>
      </c>
      <c r="G251" s="35"/>
      <c r="H251" s="35"/>
      <c r="I251" s="2">
        <f t="shared" si="82"/>
        <v>5.1400000000000006</v>
      </c>
      <c r="J251" s="85">
        <f t="shared" si="79"/>
        <v>2.663333333333334</v>
      </c>
      <c r="K251" s="85">
        <f t="shared" si="83"/>
        <v>-2.4766666666666666</v>
      </c>
      <c r="L251" s="2">
        <f t="shared" si="80"/>
        <v>5.5660993767136651</v>
      </c>
      <c r="M251" s="29"/>
      <c r="N251" s="2"/>
      <c r="O251" s="28" t="b">
        <v>1</v>
      </c>
      <c r="P251" s="2" t="s">
        <v>437</v>
      </c>
      <c r="Q251" s="2" t="s">
        <v>438</v>
      </c>
      <c r="R251" s="2">
        <v>40</v>
      </c>
      <c r="S251" s="85">
        <v>5.6100000000000004E-3</v>
      </c>
      <c r="T251" s="2">
        <v>0</v>
      </c>
      <c r="U251" s="2" t="s">
        <v>227</v>
      </c>
      <c r="V251" s="2"/>
      <c r="W251" s="2"/>
      <c r="X251" s="2"/>
      <c r="Y251" s="2"/>
      <c r="Z251" s="29"/>
    </row>
    <row r="252" spans="1:26" x14ac:dyDescent="0.35">
      <c r="A252" s="28" t="b">
        <v>1</v>
      </c>
      <c r="B252" s="2" t="s">
        <v>439</v>
      </c>
      <c r="C252" s="2" t="s">
        <v>440</v>
      </c>
      <c r="D252" s="2">
        <v>34.81</v>
      </c>
      <c r="E252" s="85"/>
      <c r="F252" s="2">
        <v>0</v>
      </c>
      <c r="G252" s="35"/>
      <c r="H252" s="35"/>
      <c r="I252" s="2">
        <f t="shared" si="82"/>
        <v>3.7199999999999989</v>
      </c>
      <c r="J252" s="85">
        <f t="shared" si="79"/>
        <v>2.663333333333334</v>
      </c>
      <c r="K252" s="85">
        <f t="shared" si="83"/>
        <v>-1.0566666666666649</v>
      </c>
      <c r="L252" s="2">
        <f t="shared" si="80"/>
        <v>2.0801198677769528</v>
      </c>
      <c r="M252" s="29">
        <f t="shared" ref="M252" si="89">AVERAGE(L250:L252)</f>
        <v>3.5361381163545791</v>
      </c>
      <c r="N252" s="2"/>
      <c r="O252" s="28" t="b">
        <v>1</v>
      </c>
      <c r="P252" s="2" t="s">
        <v>439</v>
      </c>
      <c r="Q252" s="2" t="s">
        <v>440</v>
      </c>
      <c r="R252" s="2">
        <v>38.53</v>
      </c>
      <c r="S252" s="85">
        <v>1.47E-2</v>
      </c>
      <c r="T252" s="2">
        <v>0</v>
      </c>
      <c r="U252" s="2"/>
      <c r="V252" s="2"/>
      <c r="W252" s="2"/>
      <c r="X252" s="2"/>
      <c r="Y252" s="2"/>
      <c r="Z252" s="29"/>
    </row>
    <row r="253" spans="1:26" x14ac:dyDescent="0.35">
      <c r="A253" s="28" t="b">
        <v>1</v>
      </c>
      <c r="B253" s="2" t="s">
        <v>456</v>
      </c>
      <c r="C253" s="2" t="s">
        <v>457</v>
      </c>
      <c r="D253" s="2">
        <v>34.520000000000003</v>
      </c>
      <c r="E253" s="85"/>
      <c r="F253" s="2">
        <v>0</v>
      </c>
      <c r="G253" s="35"/>
      <c r="H253" s="35"/>
      <c r="I253" s="2">
        <f t="shared" si="82"/>
        <v>1.3099999999999952</v>
      </c>
      <c r="J253" s="85">
        <f t="shared" si="79"/>
        <v>2.663333333333334</v>
      </c>
      <c r="K253" s="85">
        <f t="shared" si="83"/>
        <v>1.3533333333333388</v>
      </c>
      <c r="L253" s="2">
        <f t="shared" si="80"/>
        <v>0.39138670814954868</v>
      </c>
      <c r="M253" s="29"/>
      <c r="N253" s="2"/>
      <c r="O253" s="28" t="b">
        <v>1</v>
      </c>
      <c r="P253" s="2" t="s">
        <v>456</v>
      </c>
      <c r="Q253" s="2" t="s">
        <v>457</v>
      </c>
      <c r="R253" s="2">
        <v>35.83</v>
      </c>
      <c r="S253" s="85">
        <v>8.6099999999999996E-2</v>
      </c>
      <c r="T253" s="2">
        <v>0</v>
      </c>
      <c r="U253" s="2"/>
      <c r="V253" s="2"/>
      <c r="W253" s="2"/>
      <c r="X253" s="2"/>
      <c r="Y253" s="2"/>
      <c r="Z253" s="29"/>
    </row>
    <row r="254" spans="1:26" x14ac:dyDescent="0.35">
      <c r="A254" s="28" t="b">
        <v>1</v>
      </c>
      <c r="B254" s="2" t="s">
        <v>458</v>
      </c>
      <c r="C254" s="2" t="s">
        <v>459</v>
      </c>
      <c r="D254" s="2">
        <v>33.67</v>
      </c>
      <c r="E254" s="85"/>
      <c r="F254" s="2">
        <v>0</v>
      </c>
      <c r="G254" s="35"/>
      <c r="H254" s="35"/>
      <c r="I254" s="2">
        <f t="shared" si="82"/>
        <v>2.0399999999999991</v>
      </c>
      <c r="J254" s="85">
        <f t="shared" si="79"/>
        <v>2.663333333333334</v>
      </c>
      <c r="K254" s="85">
        <f t="shared" si="83"/>
        <v>0.62333333333333485</v>
      </c>
      <c r="L254" s="2">
        <f t="shared" si="80"/>
        <v>0.64916929408078816</v>
      </c>
      <c r="M254" s="29"/>
      <c r="N254" s="2"/>
      <c r="O254" s="28" t="b">
        <v>1</v>
      </c>
      <c r="P254" s="2" t="s">
        <v>458</v>
      </c>
      <c r="Q254" s="2" t="s">
        <v>459</v>
      </c>
      <c r="R254" s="2">
        <v>35.71</v>
      </c>
      <c r="S254" s="85">
        <v>9.2799999999999994E-2</v>
      </c>
      <c r="T254" s="2">
        <v>0</v>
      </c>
      <c r="U254" s="2"/>
      <c r="V254" s="2"/>
      <c r="W254" s="2"/>
      <c r="X254" s="2"/>
      <c r="Y254" s="2"/>
      <c r="Z254" s="29"/>
    </row>
    <row r="255" spans="1:26" x14ac:dyDescent="0.35">
      <c r="A255" s="28" t="b">
        <v>1</v>
      </c>
      <c r="B255" s="2" t="s">
        <v>460</v>
      </c>
      <c r="C255" s="2" t="s">
        <v>461</v>
      </c>
      <c r="D255" s="2">
        <v>34.35</v>
      </c>
      <c r="E255" s="85"/>
      <c r="F255" s="2">
        <v>0</v>
      </c>
      <c r="G255" s="35"/>
      <c r="H255" s="35"/>
      <c r="I255" s="2">
        <f t="shared" si="82"/>
        <v>1.4699999999999989</v>
      </c>
      <c r="J255" s="85">
        <f t="shared" si="79"/>
        <v>2.663333333333334</v>
      </c>
      <c r="K255" s="85">
        <f t="shared" si="83"/>
        <v>1.1933333333333351</v>
      </c>
      <c r="L255" s="2">
        <f t="shared" si="80"/>
        <v>0.43729133502791767</v>
      </c>
      <c r="M255" s="29">
        <f t="shared" ref="M255" si="90">AVERAGE(L253:L255)</f>
        <v>0.49261577908608484</v>
      </c>
      <c r="N255" s="2"/>
      <c r="O255" s="28" t="b">
        <v>1</v>
      </c>
      <c r="P255" s="2" t="s">
        <v>460</v>
      </c>
      <c r="Q255" s="2" t="s">
        <v>461</v>
      </c>
      <c r="R255" s="2">
        <v>35.82</v>
      </c>
      <c r="S255" s="85">
        <v>8.6599999999999996E-2</v>
      </c>
      <c r="T255" s="2">
        <v>0</v>
      </c>
      <c r="U255" s="2"/>
      <c r="V255" s="2"/>
      <c r="W255" s="2"/>
      <c r="X255" s="2"/>
      <c r="Y255" s="2"/>
      <c r="Z255" s="29"/>
    </row>
    <row r="256" spans="1:26" x14ac:dyDescent="0.35">
      <c r="A256" s="28" t="b">
        <v>1</v>
      </c>
      <c r="B256" s="2" t="s">
        <v>471</v>
      </c>
      <c r="C256" s="2" t="s">
        <v>472</v>
      </c>
      <c r="D256" s="2"/>
      <c r="E256" s="85"/>
      <c r="F256" s="2">
        <v>0</v>
      </c>
      <c r="G256" s="35"/>
      <c r="H256" s="35"/>
      <c r="I256" s="2">
        <f t="shared" si="82"/>
        <v>0</v>
      </c>
      <c r="J256" s="85">
        <f t="shared" si="79"/>
        <v>2.663333333333334</v>
      </c>
      <c r="K256" s="85">
        <f t="shared" si="83"/>
        <v>2.663333333333334</v>
      </c>
      <c r="L256" s="2"/>
      <c r="M256" s="29"/>
      <c r="N256" s="2"/>
      <c r="O256" s="28" t="b">
        <v>1</v>
      </c>
      <c r="P256" s="2" t="s">
        <v>471</v>
      </c>
      <c r="Q256" s="2" t="s">
        <v>472</v>
      </c>
      <c r="R256" s="2"/>
      <c r="S256" s="85"/>
      <c r="T256" s="2">
        <v>0</v>
      </c>
      <c r="U256" s="2"/>
      <c r="V256" s="2"/>
      <c r="W256" s="2"/>
      <c r="X256" s="2"/>
      <c r="Y256" s="2"/>
      <c r="Z256" s="29"/>
    </row>
    <row r="257" spans="1:26" x14ac:dyDescent="0.35">
      <c r="A257" s="28" t="b">
        <v>1</v>
      </c>
      <c r="B257" s="2" t="s">
        <v>473</v>
      </c>
      <c r="C257" s="2" t="s">
        <v>474</v>
      </c>
      <c r="D257" s="2"/>
      <c r="E257" s="85"/>
      <c r="F257" s="2">
        <v>0</v>
      </c>
      <c r="G257" s="35"/>
      <c r="H257" s="35"/>
      <c r="I257" s="2">
        <f t="shared" si="82"/>
        <v>0</v>
      </c>
      <c r="J257" s="85">
        <f t="shared" si="79"/>
        <v>2.663333333333334</v>
      </c>
      <c r="K257" s="85">
        <f t="shared" si="83"/>
        <v>2.663333333333334</v>
      </c>
      <c r="L257" s="2"/>
      <c r="M257" s="29"/>
      <c r="N257" s="2"/>
      <c r="O257" s="28" t="b">
        <v>1</v>
      </c>
      <c r="P257" s="2" t="s">
        <v>473</v>
      </c>
      <c r="Q257" s="2" t="s">
        <v>474</v>
      </c>
      <c r="R257" s="2"/>
      <c r="S257" s="85"/>
      <c r="T257" s="2">
        <v>0</v>
      </c>
      <c r="U257" s="2"/>
      <c r="V257" s="2"/>
      <c r="W257" s="2"/>
      <c r="X257" s="2"/>
      <c r="Y257" s="2"/>
      <c r="Z257" s="29"/>
    </row>
    <row r="258" spans="1:26" x14ac:dyDescent="0.35">
      <c r="A258" s="28" t="b">
        <v>1</v>
      </c>
      <c r="B258" s="2" t="s">
        <v>475</v>
      </c>
      <c r="C258" s="2" t="s">
        <v>476</v>
      </c>
      <c r="D258" s="2">
        <v>40</v>
      </c>
      <c r="E258" s="85"/>
      <c r="F258" s="2">
        <v>0</v>
      </c>
      <c r="G258" s="35" t="s">
        <v>222</v>
      </c>
      <c r="H258" s="35"/>
      <c r="I258" s="2">
        <f t="shared" si="82"/>
        <v>-40</v>
      </c>
      <c r="J258" s="85">
        <f t="shared" si="79"/>
        <v>2.663333333333334</v>
      </c>
      <c r="K258" s="85">
        <f t="shared" si="83"/>
        <v>42.663333333333334</v>
      </c>
      <c r="L258" s="2"/>
      <c r="M258" s="29" t="e">
        <f t="shared" ref="M258" si="91">AVERAGE(L256:L258)</f>
        <v>#DIV/0!</v>
      </c>
      <c r="N258" s="2"/>
      <c r="O258" s="28" t="b">
        <v>1</v>
      </c>
      <c r="P258" s="2" t="s">
        <v>475</v>
      </c>
      <c r="Q258" s="2" t="s">
        <v>476</v>
      </c>
      <c r="R258" s="2"/>
      <c r="S258" s="85"/>
      <c r="T258" s="2">
        <v>0</v>
      </c>
      <c r="U258" s="2"/>
      <c r="V258" s="2"/>
      <c r="W258" s="2"/>
      <c r="X258" s="2"/>
      <c r="Y258" s="2"/>
      <c r="Z258" s="29"/>
    </row>
    <row r="259" spans="1:26" x14ac:dyDescent="0.35">
      <c r="A259" s="28" t="b">
        <v>1</v>
      </c>
      <c r="B259" s="2" t="s">
        <v>486</v>
      </c>
      <c r="C259" s="2" t="s">
        <v>487</v>
      </c>
      <c r="D259" s="2">
        <v>35.909999999999997</v>
      </c>
      <c r="E259" s="85"/>
      <c r="F259" s="2">
        <v>0</v>
      </c>
      <c r="G259" s="35"/>
      <c r="H259" s="35"/>
      <c r="I259" s="2">
        <f t="shared" si="82"/>
        <v>4.0900000000000034</v>
      </c>
      <c r="J259" s="85">
        <f t="shared" si="79"/>
        <v>2.663333333333334</v>
      </c>
      <c r="K259" s="85">
        <f t="shared" si="83"/>
        <v>-1.4266666666666694</v>
      </c>
      <c r="L259" s="2">
        <f t="shared" si="80"/>
        <v>2.6882487991868396</v>
      </c>
      <c r="M259" s="29"/>
      <c r="N259" s="2"/>
      <c r="O259" s="28" t="b">
        <v>1</v>
      </c>
      <c r="P259" s="2" t="s">
        <v>486</v>
      </c>
      <c r="Q259" s="2" t="s">
        <v>487</v>
      </c>
      <c r="R259" s="2">
        <v>40</v>
      </c>
      <c r="S259" s="85">
        <v>5.6100000000000004E-3</v>
      </c>
      <c r="T259" s="2">
        <v>0</v>
      </c>
      <c r="U259" s="2" t="s">
        <v>227</v>
      </c>
      <c r="V259" s="2"/>
      <c r="W259" s="2"/>
      <c r="X259" s="2"/>
      <c r="Y259" s="2"/>
      <c r="Z259" s="29"/>
    </row>
    <row r="260" spans="1:26" x14ac:dyDescent="0.35">
      <c r="A260" s="28" t="b">
        <v>1</v>
      </c>
      <c r="B260" s="2" t="s">
        <v>488</v>
      </c>
      <c r="C260" s="2" t="s">
        <v>489</v>
      </c>
      <c r="D260" s="2">
        <v>35.340000000000003</v>
      </c>
      <c r="E260" s="85"/>
      <c r="F260" s="2">
        <v>0</v>
      </c>
      <c r="G260" s="35"/>
      <c r="H260" s="35"/>
      <c r="I260" s="2">
        <f t="shared" si="82"/>
        <v>4.6599999999999966</v>
      </c>
      <c r="J260" s="85">
        <f t="shared" si="79"/>
        <v>2.663333333333334</v>
      </c>
      <c r="K260" s="85">
        <f t="shared" si="83"/>
        <v>-1.9966666666666626</v>
      </c>
      <c r="L260" s="2">
        <f t="shared" si="80"/>
        <v>3.9907687061080814</v>
      </c>
      <c r="M260" s="29"/>
      <c r="N260" s="2"/>
      <c r="O260" s="28" t="b">
        <v>1</v>
      </c>
      <c r="P260" s="2" t="s">
        <v>488</v>
      </c>
      <c r="Q260" s="2" t="s">
        <v>489</v>
      </c>
      <c r="R260" s="2">
        <v>40</v>
      </c>
      <c r="S260" s="85">
        <v>5.6100000000000004E-3</v>
      </c>
      <c r="T260" s="2">
        <v>0</v>
      </c>
      <c r="U260" s="2" t="s">
        <v>227</v>
      </c>
      <c r="V260" s="2"/>
      <c r="W260" s="2"/>
      <c r="X260" s="2"/>
      <c r="Y260" s="2"/>
      <c r="Z260" s="29"/>
    </row>
    <row r="261" spans="1:26" x14ac:dyDescent="0.35">
      <c r="A261" s="86" t="b">
        <v>1</v>
      </c>
      <c r="B261" s="87" t="s">
        <v>490</v>
      </c>
      <c r="C261" s="87" t="s">
        <v>491</v>
      </c>
      <c r="D261" s="87">
        <v>35.71</v>
      </c>
      <c r="E261" s="88"/>
      <c r="F261" s="87">
        <v>0</v>
      </c>
      <c r="G261" s="87"/>
      <c r="H261" s="35"/>
      <c r="I261" s="2">
        <f t="shared" si="82"/>
        <v>4.2899999999999991</v>
      </c>
      <c r="J261" s="85">
        <f t="shared" si="79"/>
        <v>2.663333333333334</v>
      </c>
      <c r="K261" s="85">
        <f t="shared" si="83"/>
        <v>-1.6266666666666652</v>
      </c>
      <c r="L261" s="2">
        <f t="shared" si="80"/>
        <v>3.0879869734486682</v>
      </c>
      <c r="M261" s="29">
        <f t="shared" ref="M261" si="92">AVERAGE(L259:L261)</f>
        <v>3.2556681595811963</v>
      </c>
      <c r="N261" s="2"/>
      <c r="O261" s="28" t="b">
        <v>1</v>
      </c>
      <c r="P261" s="2" t="s">
        <v>490</v>
      </c>
      <c r="Q261" s="2" t="s">
        <v>491</v>
      </c>
      <c r="R261" s="2">
        <v>40</v>
      </c>
      <c r="S261" s="85">
        <v>5.6100000000000004E-3</v>
      </c>
      <c r="T261" s="2">
        <v>0</v>
      </c>
      <c r="U261" s="2" t="s">
        <v>227</v>
      </c>
      <c r="V261" s="2"/>
      <c r="W261" s="2"/>
      <c r="X261" s="2"/>
      <c r="Y261" s="2"/>
      <c r="Z261" s="29"/>
    </row>
    <row r="262" spans="1:26" x14ac:dyDescent="0.35">
      <c r="A262" s="91" t="b">
        <v>1</v>
      </c>
      <c r="B262" s="96" t="s">
        <v>501</v>
      </c>
      <c r="C262" s="96" t="s">
        <v>502</v>
      </c>
      <c r="D262" s="97">
        <v>34.71</v>
      </c>
      <c r="E262" s="98"/>
      <c r="F262" s="92">
        <v>0</v>
      </c>
      <c r="G262" s="92"/>
      <c r="H262" s="35"/>
      <c r="I262" s="2">
        <f t="shared" si="82"/>
        <v>5.2899999999999991</v>
      </c>
      <c r="J262" s="85">
        <f t="shared" si="79"/>
        <v>2.663333333333334</v>
      </c>
      <c r="K262" s="85">
        <f t="shared" si="83"/>
        <v>-2.6266666666666652</v>
      </c>
      <c r="L262" s="2">
        <f t="shared" si="80"/>
        <v>6.1759739468973356</v>
      </c>
      <c r="M262" s="29"/>
      <c r="N262" s="2"/>
      <c r="O262" s="86" t="b">
        <v>1</v>
      </c>
      <c r="P262" s="87" t="s">
        <v>501</v>
      </c>
      <c r="Q262" s="87" t="s">
        <v>502</v>
      </c>
      <c r="R262" s="87">
        <v>40</v>
      </c>
      <c r="S262" s="88">
        <v>5.6100000000000004E-3</v>
      </c>
      <c r="T262" s="87">
        <v>0</v>
      </c>
      <c r="U262" s="87" t="s">
        <v>227</v>
      </c>
      <c r="V262" s="2"/>
      <c r="W262" s="2"/>
      <c r="X262" s="2"/>
      <c r="Y262" s="2"/>
      <c r="Z262" s="29"/>
    </row>
    <row r="263" spans="1:26" ht="16" customHeight="1" x14ac:dyDescent="0.35">
      <c r="A263" s="28" t="b">
        <v>1</v>
      </c>
      <c r="B263" s="2" t="s">
        <v>503</v>
      </c>
      <c r="C263" s="2" t="s">
        <v>504</v>
      </c>
      <c r="D263" s="2">
        <v>35.6</v>
      </c>
      <c r="E263" s="85"/>
      <c r="F263" s="2">
        <v>0</v>
      </c>
      <c r="G263" s="2"/>
      <c r="H263" s="35"/>
      <c r="I263" s="2">
        <f t="shared" si="82"/>
        <v>4.3999999999999986</v>
      </c>
      <c r="J263" s="85">
        <f t="shared" si="79"/>
        <v>2.663333333333334</v>
      </c>
      <c r="K263" s="85">
        <f t="shared" si="83"/>
        <v>-1.7366666666666646</v>
      </c>
      <c r="L263" s="2">
        <f t="shared" si="80"/>
        <v>3.3326427357036486</v>
      </c>
      <c r="M263" s="29"/>
      <c r="N263" s="2"/>
      <c r="O263" s="91" t="b">
        <v>1</v>
      </c>
      <c r="P263" s="92" t="s">
        <v>503</v>
      </c>
      <c r="Q263" s="92" t="s">
        <v>504</v>
      </c>
      <c r="R263" s="92">
        <v>40</v>
      </c>
      <c r="S263" s="93">
        <v>5.6100000000000004E-3</v>
      </c>
      <c r="T263" s="92">
        <v>0</v>
      </c>
      <c r="U263" s="92" t="s">
        <v>227</v>
      </c>
      <c r="V263" s="2"/>
      <c r="W263" s="2"/>
      <c r="X263" s="2"/>
      <c r="Y263" s="2"/>
      <c r="Z263" s="29"/>
    </row>
    <row r="264" spans="1:26" x14ac:dyDescent="0.35">
      <c r="A264" s="28" t="b">
        <v>1</v>
      </c>
      <c r="B264" s="2" t="s">
        <v>505</v>
      </c>
      <c r="C264" s="2" t="s">
        <v>506</v>
      </c>
      <c r="D264" s="2">
        <v>35.14</v>
      </c>
      <c r="E264" s="85"/>
      <c r="F264" s="2">
        <v>0</v>
      </c>
      <c r="G264" s="2"/>
      <c r="H264" s="87"/>
      <c r="I264" s="2">
        <f t="shared" si="82"/>
        <v>2.9399999999999977</v>
      </c>
      <c r="J264" s="85">
        <f t="shared" si="79"/>
        <v>2.663333333333334</v>
      </c>
      <c r="K264" s="85">
        <f t="shared" si="83"/>
        <v>-0.27666666666666373</v>
      </c>
      <c r="L264" s="2">
        <f t="shared" si="80"/>
        <v>1.2113927369400692</v>
      </c>
      <c r="M264" s="29">
        <f t="shared" ref="M264" si="93">AVERAGE(L262:L264)</f>
        <v>3.5733364731803512</v>
      </c>
      <c r="N264" s="2"/>
      <c r="O264" s="28" t="b">
        <v>1</v>
      </c>
      <c r="P264" s="2" t="s">
        <v>505</v>
      </c>
      <c r="Q264" s="2" t="s">
        <v>506</v>
      </c>
      <c r="R264" s="2">
        <v>38.08</v>
      </c>
      <c r="S264" s="85">
        <v>1.9800000000000002E-2</v>
      </c>
      <c r="T264" s="2">
        <v>0</v>
      </c>
      <c r="U264" s="2"/>
      <c r="V264" s="87"/>
      <c r="W264" s="87"/>
      <c r="X264" s="87"/>
      <c r="Y264" s="2"/>
      <c r="Z264" s="29"/>
    </row>
    <row r="265" spans="1:26" x14ac:dyDescent="0.35">
      <c r="A265" s="28" t="b">
        <v>1</v>
      </c>
      <c r="B265" s="2" t="s">
        <v>516</v>
      </c>
      <c r="C265" s="2" t="s">
        <v>517</v>
      </c>
      <c r="D265" s="2">
        <v>36.5</v>
      </c>
      <c r="E265" s="85"/>
      <c r="F265" s="2">
        <v>0</v>
      </c>
      <c r="G265" s="2"/>
      <c r="H265" s="92"/>
      <c r="I265" s="2">
        <f t="shared" si="82"/>
        <v>3.5</v>
      </c>
      <c r="J265" s="85">
        <f t="shared" si="79"/>
        <v>2.663333333333334</v>
      </c>
      <c r="K265" s="85">
        <f t="shared" si="83"/>
        <v>-0.836666666666666</v>
      </c>
      <c r="L265" s="2">
        <f t="shared" si="80"/>
        <v>1.7859190221207637</v>
      </c>
      <c r="M265" s="29"/>
      <c r="N265" s="2"/>
      <c r="O265" s="28" t="b">
        <v>1</v>
      </c>
      <c r="P265" s="2" t="s">
        <v>516</v>
      </c>
      <c r="Q265" s="2" t="s">
        <v>517</v>
      </c>
      <c r="R265" s="2">
        <v>40</v>
      </c>
      <c r="S265" s="85">
        <v>5.6100000000000004E-3</v>
      </c>
      <c r="T265" s="2">
        <v>0</v>
      </c>
      <c r="U265" s="2" t="s">
        <v>227</v>
      </c>
      <c r="V265" s="92"/>
      <c r="W265" s="92"/>
      <c r="X265" s="92"/>
      <c r="Y265" s="87"/>
      <c r="Z265" s="29"/>
    </row>
    <row r="266" spans="1:26" x14ac:dyDescent="0.35">
      <c r="A266" s="28" t="b">
        <v>1</v>
      </c>
      <c r="B266" s="2" t="s">
        <v>518</v>
      </c>
      <c r="C266" s="2" t="s">
        <v>519</v>
      </c>
      <c r="D266" s="2">
        <v>36.46</v>
      </c>
      <c r="E266" s="85"/>
      <c r="F266" s="2">
        <v>0</v>
      </c>
      <c r="G266" s="2"/>
      <c r="H266" s="2"/>
      <c r="I266" s="2">
        <f t="shared" si="82"/>
        <v>3.5399999999999991</v>
      </c>
      <c r="J266" s="85">
        <f t="shared" si="79"/>
        <v>2.663333333333334</v>
      </c>
      <c r="K266" s="85">
        <f t="shared" si="83"/>
        <v>-0.87666666666666515</v>
      </c>
      <c r="L266" s="2">
        <f t="shared" si="80"/>
        <v>1.8361280399304376</v>
      </c>
      <c r="M266" s="29"/>
      <c r="N266" s="2"/>
      <c r="O266" s="28" t="b">
        <v>1</v>
      </c>
      <c r="P266" s="2" t="s">
        <v>518</v>
      </c>
      <c r="Q266" s="2" t="s">
        <v>519</v>
      </c>
      <c r="R266" s="2">
        <v>40</v>
      </c>
      <c r="S266" s="85">
        <v>5.6100000000000004E-3</v>
      </c>
      <c r="T266" s="2">
        <v>0</v>
      </c>
      <c r="U266" s="2" t="s">
        <v>227</v>
      </c>
      <c r="V266" s="2"/>
      <c r="W266" s="2"/>
      <c r="X266" s="2"/>
      <c r="Y266" s="92"/>
      <c r="Z266" s="100"/>
    </row>
    <row r="267" spans="1:26" x14ac:dyDescent="0.35">
      <c r="A267" s="28" t="b">
        <v>1</v>
      </c>
      <c r="B267" s="2" t="s">
        <v>520</v>
      </c>
      <c r="C267" s="2" t="s">
        <v>521</v>
      </c>
      <c r="D267" s="2">
        <v>35.840000000000003</v>
      </c>
      <c r="E267" s="85"/>
      <c r="F267" s="2">
        <v>0</v>
      </c>
      <c r="G267" s="2"/>
      <c r="H267" s="2"/>
      <c r="I267" s="2">
        <f t="shared" si="82"/>
        <v>4.1599999999999966</v>
      </c>
      <c r="J267" s="85">
        <f t="shared" si="79"/>
        <v>2.663333333333334</v>
      </c>
      <c r="K267" s="85">
        <f t="shared" si="83"/>
        <v>-1.4966666666666626</v>
      </c>
      <c r="L267" s="2">
        <f t="shared" si="80"/>
        <v>2.8218996142360893</v>
      </c>
      <c r="M267" s="29">
        <f t="shared" ref="M267" si="94">AVERAGE(L265:L267)</f>
        <v>2.147982225429097</v>
      </c>
      <c r="N267" s="87"/>
      <c r="O267" s="28" t="b">
        <v>1</v>
      </c>
      <c r="P267" s="2" t="s">
        <v>520</v>
      </c>
      <c r="Q267" s="2" t="s">
        <v>521</v>
      </c>
      <c r="R267" s="2">
        <v>40</v>
      </c>
      <c r="S267" s="85">
        <v>5.6100000000000004E-3</v>
      </c>
      <c r="T267" s="2">
        <v>0</v>
      </c>
      <c r="U267" s="2" t="s">
        <v>227</v>
      </c>
      <c r="V267" s="2"/>
      <c r="W267" s="2"/>
      <c r="X267" s="2"/>
      <c r="Y267" s="2"/>
      <c r="Z267" s="94"/>
    </row>
    <row r="268" spans="1:26" x14ac:dyDescent="0.35">
      <c r="A268" s="28" t="b">
        <v>1</v>
      </c>
      <c r="B268" s="2" t="s">
        <v>531</v>
      </c>
      <c r="C268" s="2" t="s">
        <v>532</v>
      </c>
      <c r="D268" s="2">
        <v>34.83</v>
      </c>
      <c r="E268" s="85"/>
      <c r="F268" s="2">
        <v>0</v>
      </c>
      <c r="G268" s="2"/>
      <c r="H268" s="2"/>
      <c r="I268" s="2">
        <f t="shared" si="82"/>
        <v>3.2600000000000051</v>
      </c>
      <c r="J268" s="85">
        <f t="shared" si="79"/>
        <v>2.663333333333334</v>
      </c>
      <c r="K268" s="85">
        <f t="shared" si="83"/>
        <v>-0.59666666666667112</v>
      </c>
      <c r="L268" s="2">
        <f t="shared" si="80"/>
        <v>1.5122185602398304</v>
      </c>
      <c r="M268" s="29"/>
      <c r="N268" s="92"/>
      <c r="O268" s="28" t="b">
        <v>1</v>
      </c>
      <c r="P268" s="2" t="s">
        <v>531</v>
      </c>
      <c r="Q268" s="2" t="s">
        <v>532</v>
      </c>
      <c r="R268" s="2">
        <v>38.090000000000003</v>
      </c>
      <c r="S268" s="85">
        <v>1.9599999999999999E-2</v>
      </c>
      <c r="T268" s="2">
        <v>0</v>
      </c>
      <c r="U268" s="2"/>
      <c r="V268" s="2"/>
      <c r="W268" s="2"/>
      <c r="X268" s="2"/>
      <c r="Y268" s="2"/>
      <c r="Z268" s="29"/>
    </row>
    <row r="269" spans="1:26" x14ac:dyDescent="0.35">
      <c r="A269" s="28" t="b">
        <v>1</v>
      </c>
      <c r="B269" s="2" t="s">
        <v>533</v>
      </c>
      <c r="C269" s="2" t="s">
        <v>534</v>
      </c>
      <c r="D269" s="2">
        <v>35.049999999999997</v>
      </c>
      <c r="E269" s="85"/>
      <c r="F269" s="2">
        <v>0</v>
      </c>
      <c r="G269" s="2"/>
      <c r="H269" s="2"/>
      <c r="I269" s="2">
        <f t="shared" si="82"/>
        <v>4.9500000000000028</v>
      </c>
      <c r="J269" s="85">
        <f t="shared" si="79"/>
        <v>2.663333333333334</v>
      </c>
      <c r="K269" s="85">
        <f t="shared" si="83"/>
        <v>-2.2866666666666688</v>
      </c>
      <c r="L269" s="2">
        <f t="shared" si="80"/>
        <v>4.8792745590408231</v>
      </c>
      <c r="M269" s="29"/>
      <c r="N269" s="2"/>
      <c r="O269" s="28" t="b">
        <v>1</v>
      </c>
      <c r="P269" s="2" t="s">
        <v>533</v>
      </c>
      <c r="Q269" s="2" t="s">
        <v>534</v>
      </c>
      <c r="R269" s="2">
        <v>40</v>
      </c>
      <c r="S269" s="85">
        <v>5.6100000000000004E-3</v>
      </c>
      <c r="T269" s="2">
        <v>0</v>
      </c>
      <c r="U269" s="2" t="s">
        <v>227</v>
      </c>
      <c r="V269" s="2"/>
      <c r="W269" s="2"/>
      <c r="X269" s="2"/>
      <c r="Y269" s="2"/>
      <c r="Z269" s="29"/>
    </row>
    <row r="270" spans="1:26" x14ac:dyDescent="0.35">
      <c r="A270" s="28" t="b">
        <v>1</v>
      </c>
      <c r="B270" s="2" t="s">
        <v>535</v>
      </c>
      <c r="C270" s="2" t="s">
        <v>536</v>
      </c>
      <c r="D270" s="2">
        <v>34.229999999999997</v>
      </c>
      <c r="E270" s="85"/>
      <c r="F270" s="2">
        <v>0</v>
      </c>
      <c r="G270" s="2"/>
      <c r="H270" s="2"/>
      <c r="I270" s="2">
        <f t="shared" si="82"/>
        <v>5.7700000000000031</v>
      </c>
      <c r="J270" s="85">
        <f t="shared" si="79"/>
        <v>2.663333333333334</v>
      </c>
      <c r="K270" s="85">
        <f t="shared" si="83"/>
        <v>-3.1066666666666691</v>
      </c>
      <c r="L270" s="2">
        <f t="shared" si="80"/>
        <v>8.6139005459801989</v>
      </c>
      <c r="M270" s="29">
        <f t="shared" ref="M270" si="95">AVERAGE(L268:L270)</f>
        <v>5.0017978884202838</v>
      </c>
      <c r="N270" s="2"/>
      <c r="O270" s="28" t="b">
        <v>1</v>
      </c>
      <c r="P270" s="2" t="s">
        <v>535</v>
      </c>
      <c r="Q270" s="2" t="s">
        <v>536</v>
      </c>
      <c r="R270" s="2">
        <v>40</v>
      </c>
      <c r="S270" s="85">
        <v>5.6100000000000004E-3</v>
      </c>
      <c r="T270" s="2">
        <v>0</v>
      </c>
      <c r="U270" s="2" t="s">
        <v>227</v>
      </c>
      <c r="V270" s="2"/>
      <c r="W270" s="2"/>
      <c r="X270" s="2"/>
      <c r="Y270" s="2"/>
      <c r="Z270" s="29"/>
    </row>
    <row r="271" spans="1:26" x14ac:dyDescent="0.35">
      <c r="A271" s="28" t="b">
        <v>1</v>
      </c>
      <c r="B271" s="2" t="s">
        <v>540</v>
      </c>
      <c r="C271" s="2" t="s">
        <v>541</v>
      </c>
      <c r="D271" s="2">
        <v>40</v>
      </c>
      <c r="E271" s="85"/>
      <c r="F271" s="2">
        <v>0</v>
      </c>
      <c r="G271" s="2" t="s">
        <v>222</v>
      </c>
      <c r="H271" s="2"/>
      <c r="I271" s="2">
        <f t="shared" si="82"/>
        <v>-40</v>
      </c>
      <c r="J271" s="85">
        <f t="shared" si="79"/>
        <v>2.663333333333334</v>
      </c>
      <c r="K271" s="85">
        <f t="shared" si="83"/>
        <v>42.663333333333334</v>
      </c>
      <c r="L271" s="2"/>
      <c r="M271" s="29"/>
      <c r="N271" s="2"/>
      <c r="O271" s="28" t="b">
        <v>1</v>
      </c>
      <c r="P271" s="2" t="s">
        <v>540</v>
      </c>
      <c r="Q271" s="2" t="s">
        <v>541</v>
      </c>
      <c r="R271" s="2"/>
      <c r="S271" s="85"/>
      <c r="T271" s="2">
        <v>0</v>
      </c>
      <c r="U271" s="2"/>
      <c r="V271" s="2"/>
      <c r="W271" s="2"/>
      <c r="X271" s="2"/>
      <c r="Y271" s="2"/>
      <c r="Z271" s="29"/>
    </row>
    <row r="272" spans="1:26" x14ac:dyDescent="0.35">
      <c r="A272" s="28" t="b">
        <v>1</v>
      </c>
      <c r="B272" s="2" t="s">
        <v>542</v>
      </c>
      <c r="C272" s="2" t="s">
        <v>543</v>
      </c>
      <c r="D272" s="2"/>
      <c r="E272" s="85"/>
      <c r="F272" s="2">
        <v>0</v>
      </c>
      <c r="G272" s="2"/>
      <c r="H272" s="2"/>
      <c r="I272" s="2">
        <f t="shared" si="82"/>
        <v>0</v>
      </c>
      <c r="J272" s="85">
        <f t="shared" si="79"/>
        <v>2.663333333333334</v>
      </c>
      <c r="K272" s="85">
        <f t="shared" si="83"/>
        <v>2.663333333333334</v>
      </c>
      <c r="L272" s="2"/>
      <c r="M272" s="29"/>
      <c r="N272" s="2"/>
      <c r="O272" s="28" t="b">
        <v>1</v>
      </c>
      <c r="P272" s="2" t="s">
        <v>542</v>
      </c>
      <c r="Q272" s="2" t="s">
        <v>543</v>
      </c>
      <c r="R272" s="2"/>
      <c r="S272" s="85"/>
      <c r="T272" s="2">
        <v>0</v>
      </c>
      <c r="U272" s="2"/>
      <c r="V272" s="2"/>
      <c r="W272" s="2"/>
      <c r="X272" s="2"/>
      <c r="Y272" s="2"/>
      <c r="Z272" s="29"/>
    </row>
    <row r="273" spans="1:26" x14ac:dyDescent="0.35">
      <c r="A273" s="28" t="b">
        <v>1</v>
      </c>
      <c r="B273" s="2" t="s">
        <v>544</v>
      </c>
      <c r="C273" s="2" t="s">
        <v>545</v>
      </c>
      <c r="D273" s="2"/>
      <c r="E273" s="85"/>
      <c r="F273" s="2">
        <v>0</v>
      </c>
      <c r="G273" s="2"/>
      <c r="H273" s="2"/>
      <c r="I273" s="2">
        <f t="shared" si="82"/>
        <v>0</v>
      </c>
      <c r="J273" s="85">
        <f t="shared" si="79"/>
        <v>2.663333333333334</v>
      </c>
      <c r="K273" s="85">
        <f t="shared" si="83"/>
        <v>2.663333333333334</v>
      </c>
      <c r="L273" s="2"/>
      <c r="M273" s="29" t="e">
        <f t="shared" ref="M273" si="96">AVERAGE(L271:L273)</f>
        <v>#DIV/0!</v>
      </c>
      <c r="N273" s="2"/>
      <c r="O273" s="28" t="b">
        <v>1</v>
      </c>
      <c r="P273" s="2" t="s">
        <v>544</v>
      </c>
      <c r="Q273" s="2" t="s">
        <v>545</v>
      </c>
      <c r="R273" s="2"/>
      <c r="S273" s="85"/>
      <c r="T273" s="2">
        <v>0</v>
      </c>
      <c r="U273" s="2"/>
      <c r="V273" s="2"/>
      <c r="W273" s="2"/>
      <c r="X273" s="2"/>
      <c r="Y273" s="2"/>
      <c r="Z273" s="29"/>
    </row>
    <row r="274" spans="1:26" x14ac:dyDescent="0.35">
      <c r="A274" s="28" t="b">
        <v>1</v>
      </c>
      <c r="B274" s="2" t="s">
        <v>327</v>
      </c>
      <c r="C274" s="2" t="s">
        <v>328</v>
      </c>
      <c r="D274" s="2">
        <v>35.909999999999997</v>
      </c>
      <c r="E274" s="85"/>
      <c r="F274" s="2">
        <v>0</v>
      </c>
      <c r="G274" s="2"/>
      <c r="H274" s="2"/>
      <c r="I274" s="2">
        <f t="shared" si="82"/>
        <v>4.0900000000000034</v>
      </c>
      <c r="J274" s="85">
        <f t="shared" si="79"/>
        <v>2.663333333333334</v>
      </c>
      <c r="K274" s="85">
        <f t="shared" si="83"/>
        <v>-1.4266666666666694</v>
      </c>
      <c r="L274" s="2">
        <f t="shared" si="80"/>
        <v>2.6882487991868396</v>
      </c>
      <c r="M274" s="29"/>
      <c r="N274" s="2"/>
      <c r="O274" s="28" t="b">
        <v>1</v>
      </c>
      <c r="P274" s="2" t="s">
        <v>327</v>
      </c>
      <c r="Q274" s="2" t="s">
        <v>328</v>
      </c>
      <c r="R274" s="2">
        <v>40</v>
      </c>
      <c r="S274" s="85">
        <v>5.6100000000000004E-3</v>
      </c>
      <c r="T274" s="2">
        <v>0</v>
      </c>
      <c r="U274" s="2" t="s">
        <v>227</v>
      </c>
      <c r="V274" s="2"/>
      <c r="W274" s="2"/>
      <c r="X274" s="2"/>
      <c r="Y274" s="2"/>
      <c r="Z274" s="29"/>
    </row>
    <row r="275" spans="1:26" x14ac:dyDescent="0.35">
      <c r="A275" s="28" t="b">
        <v>1</v>
      </c>
      <c r="B275" s="2" t="s">
        <v>329</v>
      </c>
      <c r="C275" s="2" t="s">
        <v>330</v>
      </c>
      <c r="D275" s="2">
        <v>37.5</v>
      </c>
      <c r="E275" s="85"/>
      <c r="F275" s="2">
        <v>0</v>
      </c>
      <c r="G275" s="2"/>
      <c r="H275" s="2"/>
      <c r="I275" s="2">
        <f t="shared" si="82"/>
        <v>2.5</v>
      </c>
      <c r="J275" s="85">
        <f t="shared" si="79"/>
        <v>2.663333333333334</v>
      </c>
      <c r="K275" s="85">
        <f t="shared" si="83"/>
        <v>0.163333333333334</v>
      </c>
      <c r="L275" s="2">
        <f t="shared" si="80"/>
        <v>0.89295951106038185</v>
      </c>
      <c r="M275" s="29"/>
      <c r="N275" s="2"/>
      <c r="O275" s="28" t="b">
        <v>1</v>
      </c>
      <c r="P275" s="2" t="s">
        <v>329</v>
      </c>
      <c r="Q275" s="2" t="s">
        <v>330</v>
      </c>
      <c r="R275" s="2">
        <v>40</v>
      </c>
      <c r="S275" s="85">
        <v>5.6100000000000004E-3</v>
      </c>
      <c r="T275" s="2">
        <v>0</v>
      </c>
      <c r="U275" s="2" t="s">
        <v>227</v>
      </c>
      <c r="V275" s="2"/>
      <c r="W275" s="2"/>
      <c r="X275" s="2"/>
      <c r="Y275" s="2"/>
      <c r="Z275" s="29"/>
    </row>
    <row r="276" spans="1:26" x14ac:dyDescent="0.35">
      <c r="A276" s="28" t="b">
        <v>1</v>
      </c>
      <c r="B276" s="2" t="s">
        <v>331</v>
      </c>
      <c r="C276" s="2" t="s">
        <v>332</v>
      </c>
      <c r="D276" s="2">
        <v>34.590000000000003</v>
      </c>
      <c r="E276" s="85"/>
      <c r="F276" s="2">
        <v>0</v>
      </c>
      <c r="G276" s="2"/>
      <c r="H276" s="2"/>
      <c r="I276" s="2">
        <f t="shared" si="82"/>
        <v>5.4099999999999966</v>
      </c>
      <c r="J276" s="85">
        <f t="shared" si="79"/>
        <v>2.663333333333334</v>
      </c>
      <c r="K276" s="85">
        <f t="shared" si="83"/>
        <v>-2.7466666666666626</v>
      </c>
      <c r="L276" s="2">
        <f t="shared" si="80"/>
        <v>6.7116461981459814</v>
      </c>
      <c r="M276" s="29">
        <f t="shared" ref="M276" si="97">AVERAGE(L274:L276)</f>
        <v>3.4309515027977344</v>
      </c>
      <c r="N276" s="2"/>
      <c r="O276" s="28" t="b">
        <v>1</v>
      </c>
      <c r="P276" s="2" t="s">
        <v>331</v>
      </c>
      <c r="Q276" s="2" t="s">
        <v>332</v>
      </c>
      <c r="R276" s="2">
        <v>40</v>
      </c>
      <c r="S276" s="85">
        <v>5.6100000000000004E-3</v>
      </c>
      <c r="T276" s="2">
        <v>0</v>
      </c>
      <c r="U276" s="2" t="s">
        <v>227</v>
      </c>
      <c r="V276" s="2"/>
      <c r="W276" s="2"/>
      <c r="X276" s="2"/>
      <c r="Y276" s="2"/>
      <c r="Z276" s="29"/>
    </row>
    <row r="277" spans="1:26" x14ac:dyDescent="0.35">
      <c r="A277" s="28" t="b">
        <v>1</v>
      </c>
      <c r="B277" s="2" t="s">
        <v>345</v>
      </c>
      <c r="C277" s="2" t="s">
        <v>346</v>
      </c>
      <c r="D277" s="2">
        <v>34.56</v>
      </c>
      <c r="E277" s="85"/>
      <c r="F277" s="2">
        <v>0</v>
      </c>
      <c r="G277" s="2"/>
      <c r="H277" s="2"/>
      <c r="I277" s="2">
        <f t="shared" si="82"/>
        <v>3.0499999999999972</v>
      </c>
      <c r="J277" s="85">
        <f t="shared" si="79"/>
        <v>2.663333333333334</v>
      </c>
      <c r="K277" s="85">
        <f t="shared" si="83"/>
        <v>-0.38666666666666316</v>
      </c>
      <c r="L277" s="2">
        <f t="shared" si="80"/>
        <v>1.3073692472021019</v>
      </c>
      <c r="M277" s="29"/>
      <c r="N277" s="2"/>
      <c r="O277" s="28" t="b">
        <v>1</v>
      </c>
      <c r="P277" s="2" t="s">
        <v>345</v>
      </c>
      <c r="Q277" s="2" t="s">
        <v>346</v>
      </c>
      <c r="R277" s="2">
        <v>37.61</v>
      </c>
      <c r="S277" s="85">
        <v>2.69E-2</v>
      </c>
      <c r="T277" s="2">
        <v>0</v>
      </c>
      <c r="U277" s="2"/>
      <c r="V277" s="2"/>
      <c r="W277" s="2"/>
      <c r="X277" s="2"/>
      <c r="Y277" s="2"/>
      <c r="Z277" s="29"/>
    </row>
    <row r="278" spans="1:26" x14ac:dyDescent="0.35">
      <c r="A278" s="28" t="b">
        <v>1</v>
      </c>
      <c r="B278" s="2" t="s">
        <v>347</v>
      </c>
      <c r="C278" s="2" t="s">
        <v>348</v>
      </c>
      <c r="D278" s="2">
        <v>35.69</v>
      </c>
      <c r="E278" s="85"/>
      <c r="F278" s="2">
        <v>0</v>
      </c>
      <c r="G278" s="2"/>
      <c r="H278" s="2"/>
      <c r="I278" s="2">
        <f t="shared" si="82"/>
        <v>4.3100000000000023</v>
      </c>
      <c r="J278" s="85">
        <f t="shared" si="79"/>
        <v>2.663333333333334</v>
      </c>
      <c r="K278" s="85">
        <f t="shared" si="83"/>
        <v>-1.6466666666666683</v>
      </c>
      <c r="L278" s="2">
        <f t="shared" si="80"/>
        <v>3.1310936651964045</v>
      </c>
      <c r="M278" s="29"/>
      <c r="N278" s="2"/>
      <c r="O278" s="28" t="b">
        <v>1</v>
      </c>
      <c r="P278" s="2" t="s">
        <v>347</v>
      </c>
      <c r="Q278" s="2" t="s">
        <v>348</v>
      </c>
      <c r="R278" s="2">
        <v>40</v>
      </c>
      <c r="S278" s="85">
        <v>5.6100000000000004E-3</v>
      </c>
      <c r="T278" s="2">
        <v>0</v>
      </c>
      <c r="U278" s="2" t="s">
        <v>227</v>
      </c>
      <c r="V278" s="2"/>
      <c r="W278" s="2"/>
      <c r="X278" s="2"/>
      <c r="Y278" s="2"/>
      <c r="Z278" s="29"/>
    </row>
    <row r="279" spans="1:26" x14ac:dyDescent="0.35">
      <c r="A279" s="28" t="b">
        <v>1</v>
      </c>
      <c r="B279" s="2" t="s">
        <v>349</v>
      </c>
      <c r="C279" s="2" t="s">
        <v>350</v>
      </c>
      <c r="D279" s="2">
        <v>35.51</v>
      </c>
      <c r="E279" s="85"/>
      <c r="F279" s="2">
        <v>0</v>
      </c>
      <c r="G279" s="2"/>
      <c r="H279" s="2"/>
      <c r="I279" s="2">
        <f t="shared" si="82"/>
        <v>3.8500000000000014</v>
      </c>
      <c r="J279" s="85">
        <f t="shared" si="79"/>
        <v>2.663333333333334</v>
      </c>
      <c r="K279" s="85">
        <f t="shared" si="83"/>
        <v>-1.1866666666666674</v>
      </c>
      <c r="L279" s="2">
        <f t="shared" si="80"/>
        <v>2.2762620691756457</v>
      </c>
      <c r="M279" s="29">
        <f t="shared" ref="M279" si="98">AVERAGE(L277:L279)</f>
        <v>2.2382416605247175</v>
      </c>
      <c r="N279" s="2"/>
      <c r="O279" s="28" t="b">
        <v>1</v>
      </c>
      <c r="P279" s="2" t="s">
        <v>349</v>
      </c>
      <c r="Q279" s="2" t="s">
        <v>350</v>
      </c>
      <c r="R279" s="2">
        <v>39.36</v>
      </c>
      <c r="S279" s="85">
        <v>8.5299999999999994E-3</v>
      </c>
      <c r="T279" s="2">
        <v>0</v>
      </c>
      <c r="U279" s="2"/>
      <c r="V279" s="2"/>
      <c r="W279" s="2"/>
      <c r="X279" s="2"/>
      <c r="Y279" s="2"/>
      <c r="Z279" s="29"/>
    </row>
    <row r="280" spans="1:26" x14ac:dyDescent="0.35">
      <c r="A280" s="28" t="b">
        <v>1</v>
      </c>
      <c r="B280" s="2" t="s">
        <v>363</v>
      </c>
      <c r="C280" s="2" t="s">
        <v>364</v>
      </c>
      <c r="D280" s="2">
        <v>33.72</v>
      </c>
      <c r="E280" s="85"/>
      <c r="F280" s="2">
        <v>0</v>
      </c>
      <c r="G280" s="2"/>
      <c r="H280" s="2"/>
      <c r="I280" s="2">
        <f t="shared" si="82"/>
        <v>6.2800000000000011</v>
      </c>
      <c r="J280" s="85">
        <f t="shared" si="79"/>
        <v>2.663333333333334</v>
      </c>
      <c r="K280" s="85">
        <f t="shared" si="83"/>
        <v>-3.6166666666666671</v>
      </c>
      <c r="L280" s="2">
        <f t="shared" si="80"/>
        <v>12.266626757356807</v>
      </c>
      <c r="M280" s="29"/>
      <c r="N280" s="2"/>
      <c r="O280" s="28" t="b">
        <v>1</v>
      </c>
      <c r="P280" s="2" t="s">
        <v>363</v>
      </c>
      <c r="Q280" s="2" t="s">
        <v>364</v>
      </c>
      <c r="R280" s="2">
        <v>40</v>
      </c>
      <c r="S280" s="85">
        <v>5.6100000000000004E-3</v>
      </c>
      <c r="T280" s="2">
        <v>0</v>
      </c>
      <c r="U280" s="2" t="s">
        <v>227</v>
      </c>
      <c r="V280" s="2"/>
      <c r="W280" s="2"/>
      <c r="X280" s="2"/>
      <c r="Y280" s="2"/>
      <c r="Z280" s="29"/>
    </row>
    <row r="281" spans="1:26" x14ac:dyDescent="0.35">
      <c r="A281" s="28" t="b">
        <v>1</v>
      </c>
      <c r="B281" s="2" t="s">
        <v>365</v>
      </c>
      <c r="C281" s="2" t="s">
        <v>366</v>
      </c>
      <c r="D281" s="2">
        <v>34.450000000000003</v>
      </c>
      <c r="E281" s="85"/>
      <c r="F281" s="2">
        <v>0</v>
      </c>
      <c r="G281" s="2"/>
      <c r="H281" s="2"/>
      <c r="I281" s="2">
        <f t="shared" si="82"/>
        <v>5.5499999999999972</v>
      </c>
      <c r="J281" s="85">
        <f t="shared" si="79"/>
        <v>2.663333333333334</v>
      </c>
      <c r="K281" s="85">
        <f t="shared" si="83"/>
        <v>-2.8866666666666632</v>
      </c>
      <c r="L281" s="2">
        <f t="shared" si="80"/>
        <v>7.3955972816908639</v>
      </c>
      <c r="M281" s="29"/>
      <c r="N281" s="2"/>
      <c r="O281" s="28" t="b">
        <v>1</v>
      </c>
      <c r="P281" s="2" t="s">
        <v>365</v>
      </c>
      <c r="Q281" s="2" t="s">
        <v>366</v>
      </c>
      <c r="R281" s="2">
        <v>40</v>
      </c>
      <c r="S281" s="85">
        <v>5.6100000000000004E-3</v>
      </c>
      <c r="T281" s="2">
        <v>0</v>
      </c>
      <c r="U281" s="2" t="s">
        <v>227</v>
      </c>
      <c r="V281" s="2"/>
      <c r="W281" s="2"/>
      <c r="X281" s="2"/>
      <c r="Y281" s="2"/>
      <c r="Z281" s="29"/>
    </row>
    <row r="282" spans="1:26" x14ac:dyDescent="0.35">
      <c r="A282" s="28" t="b">
        <v>1</v>
      </c>
      <c r="B282" s="2" t="s">
        <v>367</v>
      </c>
      <c r="C282" s="2" t="s">
        <v>368</v>
      </c>
      <c r="D282" s="2">
        <v>33.39</v>
      </c>
      <c r="E282" s="85"/>
      <c r="F282" s="2">
        <v>0</v>
      </c>
      <c r="G282" s="2"/>
      <c r="H282" s="2"/>
      <c r="I282" s="2">
        <f t="shared" si="82"/>
        <v>6.6099999999999994</v>
      </c>
      <c r="J282" s="85">
        <f t="shared" si="79"/>
        <v>2.663333333333334</v>
      </c>
      <c r="K282" s="85">
        <f t="shared" si="83"/>
        <v>-3.9466666666666654</v>
      </c>
      <c r="L282" s="2">
        <f t="shared" si="80"/>
        <v>15.419313894264818</v>
      </c>
      <c r="M282" s="29">
        <f t="shared" ref="M282" si="99">AVERAGE(L280:L282)</f>
        <v>11.693845977770829</v>
      </c>
      <c r="N282" s="2"/>
      <c r="O282" s="28" t="b">
        <v>1</v>
      </c>
      <c r="P282" s="2" t="s">
        <v>367</v>
      </c>
      <c r="Q282" s="2" t="s">
        <v>368</v>
      </c>
      <c r="R282" s="2">
        <v>40</v>
      </c>
      <c r="S282" s="85">
        <v>5.6100000000000004E-3</v>
      </c>
      <c r="T282" s="2">
        <v>0</v>
      </c>
      <c r="U282" s="2" t="s">
        <v>227</v>
      </c>
      <c r="V282" s="2"/>
      <c r="W282" s="2"/>
      <c r="X282" s="2"/>
      <c r="Y282" s="2"/>
      <c r="Z282" s="29"/>
    </row>
    <row r="283" spans="1:26" x14ac:dyDescent="0.35">
      <c r="A283" s="28" t="b">
        <v>1</v>
      </c>
      <c r="B283" s="2" t="s">
        <v>381</v>
      </c>
      <c r="C283" s="2" t="s">
        <v>382</v>
      </c>
      <c r="D283" s="2">
        <v>34.4</v>
      </c>
      <c r="E283" s="85"/>
      <c r="F283" s="2">
        <v>0</v>
      </c>
      <c r="G283" s="2"/>
      <c r="H283" s="2"/>
      <c r="I283" s="2">
        <f t="shared" si="82"/>
        <v>5.6000000000000014</v>
      </c>
      <c r="J283" s="85">
        <f t="shared" si="79"/>
        <v>2.663333333333334</v>
      </c>
      <c r="K283" s="85">
        <f t="shared" si="83"/>
        <v>-2.9366666666666674</v>
      </c>
      <c r="L283" s="2">
        <f t="shared" si="80"/>
        <v>7.6564024565912145</v>
      </c>
      <c r="M283" s="29"/>
      <c r="N283" s="2"/>
      <c r="O283" s="28" t="b">
        <v>1</v>
      </c>
      <c r="P283" s="2" t="s">
        <v>381</v>
      </c>
      <c r="Q283" s="2" t="s">
        <v>382</v>
      </c>
      <c r="R283" s="2">
        <v>40</v>
      </c>
      <c r="S283" s="85">
        <v>5.6100000000000004E-3</v>
      </c>
      <c r="T283" s="2">
        <v>0</v>
      </c>
      <c r="U283" s="2" t="s">
        <v>227</v>
      </c>
      <c r="V283" s="2"/>
      <c r="W283" s="2"/>
      <c r="X283" s="2"/>
      <c r="Y283" s="2"/>
      <c r="Z283" s="29"/>
    </row>
    <row r="284" spans="1:26" x14ac:dyDescent="0.35">
      <c r="A284" s="28" t="b">
        <v>1</v>
      </c>
      <c r="B284" s="2" t="s">
        <v>383</v>
      </c>
      <c r="C284" s="2" t="s">
        <v>384</v>
      </c>
      <c r="D284" s="2">
        <v>36.03</v>
      </c>
      <c r="E284" s="85"/>
      <c r="F284" s="2">
        <v>0</v>
      </c>
      <c r="G284" s="2"/>
      <c r="H284" s="2"/>
      <c r="I284" s="2">
        <f t="shared" si="82"/>
        <v>3.9699999999999989</v>
      </c>
      <c r="J284" s="85">
        <f t="shared" si="79"/>
        <v>2.663333333333334</v>
      </c>
      <c r="K284" s="85">
        <f t="shared" si="83"/>
        <v>-1.3066666666666649</v>
      </c>
      <c r="L284" s="2">
        <f t="shared" si="80"/>
        <v>2.4736933468188718</v>
      </c>
      <c r="M284" s="29"/>
      <c r="N284" s="2"/>
      <c r="O284" s="28" t="b">
        <v>1</v>
      </c>
      <c r="P284" s="2" t="s">
        <v>383</v>
      </c>
      <c r="Q284" s="2" t="s">
        <v>384</v>
      </c>
      <c r="R284" s="2">
        <v>40</v>
      </c>
      <c r="S284" s="85">
        <v>5.6100000000000004E-3</v>
      </c>
      <c r="T284" s="2">
        <v>0</v>
      </c>
      <c r="U284" s="2" t="s">
        <v>227</v>
      </c>
      <c r="V284" s="2"/>
      <c r="W284" s="2"/>
      <c r="X284" s="2"/>
      <c r="Y284" s="2"/>
      <c r="Z284" s="29"/>
    </row>
    <row r="285" spans="1:26" x14ac:dyDescent="0.35">
      <c r="A285" s="86" t="b">
        <v>1</v>
      </c>
      <c r="B285" s="87" t="s">
        <v>385</v>
      </c>
      <c r="C285" s="87" t="s">
        <v>386</v>
      </c>
      <c r="D285" s="87">
        <v>33.93</v>
      </c>
      <c r="E285" s="88"/>
      <c r="F285" s="17">
        <v>0</v>
      </c>
      <c r="G285" s="17"/>
      <c r="H285" s="2"/>
      <c r="I285" s="2">
        <f t="shared" si="82"/>
        <v>6.07</v>
      </c>
      <c r="J285" s="85">
        <f t="shared" si="79"/>
        <v>2.663333333333334</v>
      </c>
      <c r="K285" s="85">
        <f t="shared" si="83"/>
        <v>-3.4066666666666663</v>
      </c>
      <c r="L285" s="2">
        <f t="shared" si="80"/>
        <v>10.604955534292221</v>
      </c>
      <c r="M285" s="29">
        <f t="shared" ref="M285" si="100">AVERAGE(L283:L285)</f>
        <v>6.911683779234103</v>
      </c>
      <c r="N285" s="2"/>
      <c r="O285" s="28" t="b">
        <v>1</v>
      </c>
      <c r="P285" s="2" t="s">
        <v>385</v>
      </c>
      <c r="Q285" s="2" t="s">
        <v>386</v>
      </c>
      <c r="R285" s="2">
        <v>40</v>
      </c>
      <c r="S285" s="85">
        <v>5.6100000000000004E-3</v>
      </c>
      <c r="T285" s="2">
        <v>0</v>
      </c>
      <c r="U285" s="2" t="s">
        <v>227</v>
      </c>
      <c r="V285" s="2"/>
      <c r="W285" s="2"/>
      <c r="X285" s="2"/>
      <c r="Y285" s="2"/>
      <c r="Z285" s="29"/>
    </row>
    <row r="286" spans="1:26" x14ac:dyDescent="0.35">
      <c r="A286" s="28" t="b">
        <v>1</v>
      </c>
      <c r="B286" s="2" t="s">
        <v>399</v>
      </c>
      <c r="C286" s="2" t="s">
        <v>400</v>
      </c>
      <c r="D286" s="2">
        <v>34.200000000000003</v>
      </c>
      <c r="E286" s="85"/>
      <c r="F286" s="2">
        <v>0</v>
      </c>
      <c r="G286" s="3"/>
      <c r="H286" s="2"/>
      <c r="I286" s="2">
        <f t="shared" si="82"/>
        <v>5.7999999999999972</v>
      </c>
      <c r="J286" s="85">
        <f t="shared" si="79"/>
        <v>2.663333333333334</v>
      </c>
      <c r="K286" s="85">
        <f t="shared" si="83"/>
        <v>-3.1366666666666632</v>
      </c>
      <c r="L286" s="2">
        <f t="shared" si="80"/>
        <v>8.7948969070815597</v>
      </c>
      <c r="M286" s="29"/>
      <c r="N286" s="2"/>
      <c r="O286" s="86" t="b">
        <v>1</v>
      </c>
      <c r="P286" s="87" t="s">
        <v>399</v>
      </c>
      <c r="Q286" s="87" t="s">
        <v>400</v>
      </c>
      <c r="R286" s="87">
        <v>40</v>
      </c>
      <c r="S286" s="88">
        <v>5.6100000000000004E-3</v>
      </c>
      <c r="T286" s="87">
        <v>0</v>
      </c>
      <c r="U286" s="87" t="s">
        <v>227</v>
      </c>
      <c r="V286" s="2"/>
      <c r="W286" s="2"/>
      <c r="X286" s="2"/>
      <c r="Y286" s="2"/>
      <c r="Z286" s="29"/>
    </row>
    <row r="287" spans="1:26" x14ac:dyDescent="0.35">
      <c r="A287" s="28" t="b">
        <v>1</v>
      </c>
      <c r="B287" s="2" t="s">
        <v>401</v>
      </c>
      <c r="C287" s="2" t="s">
        <v>402</v>
      </c>
      <c r="D287" s="2">
        <v>35.340000000000003</v>
      </c>
      <c r="E287" s="85"/>
      <c r="F287" s="2">
        <v>0</v>
      </c>
      <c r="G287" s="2"/>
      <c r="H287" s="2"/>
      <c r="I287" s="2">
        <f t="shared" si="82"/>
        <v>4.6599999999999966</v>
      </c>
      <c r="J287" s="85">
        <f t="shared" si="79"/>
        <v>2.663333333333334</v>
      </c>
      <c r="K287" s="85">
        <f t="shared" si="83"/>
        <v>-1.9966666666666626</v>
      </c>
      <c r="L287" s="2">
        <f t="shared" si="80"/>
        <v>3.9907687061080814</v>
      </c>
      <c r="M287" s="29"/>
      <c r="N287" s="2"/>
      <c r="O287" s="28" t="b">
        <v>1</v>
      </c>
      <c r="P287" s="2" t="s">
        <v>401</v>
      </c>
      <c r="Q287" s="2" t="s">
        <v>402</v>
      </c>
      <c r="R287" s="2">
        <v>40</v>
      </c>
      <c r="S287" s="85">
        <v>5.6100000000000004E-3</v>
      </c>
      <c r="T287" s="2">
        <v>0</v>
      </c>
      <c r="U287" s="2" t="s">
        <v>227</v>
      </c>
      <c r="V287" s="2"/>
      <c r="W287" s="2"/>
      <c r="X287" s="2"/>
      <c r="Y287" s="2"/>
      <c r="Z287" s="29"/>
    </row>
    <row r="288" spans="1:26" x14ac:dyDescent="0.35">
      <c r="A288" s="28" t="b">
        <v>1</v>
      </c>
      <c r="B288" s="2" t="s">
        <v>403</v>
      </c>
      <c r="C288" s="2" t="s">
        <v>404</v>
      </c>
      <c r="D288" s="2">
        <v>34.51</v>
      </c>
      <c r="E288" s="85"/>
      <c r="F288" s="2">
        <v>0</v>
      </c>
      <c r="G288" s="2"/>
      <c r="H288" s="2"/>
      <c r="I288" s="2">
        <f t="shared" si="82"/>
        <v>5.490000000000002</v>
      </c>
      <c r="J288" s="85">
        <f t="shared" si="79"/>
        <v>2.663333333333334</v>
      </c>
      <c r="K288" s="85">
        <f t="shared" si="83"/>
        <v>-2.826666666666668</v>
      </c>
      <c r="L288" s="2">
        <f t="shared" si="80"/>
        <v>7.0943311133055298</v>
      </c>
      <c r="M288" s="29">
        <f t="shared" ref="M288" si="101">AVERAGE(L286:L288)</f>
        <v>6.6266655754983903</v>
      </c>
      <c r="N288" s="2"/>
      <c r="O288" s="28" t="b">
        <v>1</v>
      </c>
      <c r="P288" s="2" t="s">
        <v>403</v>
      </c>
      <c r="Q288" s="2" t="s">
        <v>404</v>
      </c>
      <c r="R288" s="2">
        <v>40</v>
      </c>
      <c r="S288" s="85">
        <v>5.6100000000000004E-3</v>
      </c>
      <c r="T288" s="2">
        <v>0</v>
      </c>
      <c r="U288" s="2" t="s">
        <v>227</v>
      </c>
      <c r="V288" s="2"/>
      <c r="W288" s="2"/>
      <c r="X288" s="2"/>
      <c r="Y288" s="2"/>
      <c r="Z288" s="29"/>
    </row>
    <row r="289" spans="1:26" x14ac:dyDescent="0.35">
      <c r="A289" s="28" t="b">
        <v>1</v>
      </c>
      <c r="B289" s="2" t="s">
        <v>420</v>
      </c>
      <c r="C289" s="2" t="s">
        <v>421</v>
      </c>
      <c r="D289" s="2">
        <v>33.9</v>
      </c>
      <c r="E289" s="85"/>
      <c r="F289" s="2">
        <v>0</v>
      </c>
      <c r="G289" s="2"/>
      <c r="H289" s="17"/>
      <c r="I289" s="2">
        <f t="shared" si="82"/>
        <v>4.259999999999998</v>
      </c>
      <c r="J289" s="85">
        <f t="shared" si="79"/>
        <v>2.663333333333334</v>
      </c>
      <c r="K289" s="85">
        <f t="shared" si="83"/>
        <v>-1.596666666666664</v>
      </c>
      <c r="L289" s="2">
        <f t="shared" si="80"/>
        <v>3.0244371204796461</v>
      </c>
      <c r="M289" s="29"/>
      <c r="N289" s="2"/>
      <c r="O289" s="28" t="b">
        <v>1</v>
      </c>
      <c r="P289" s="2" t="s">
        <v>420</v>
      </c>
      <c r="Q289" s="2" t="s">
        <v>421</v>
      </c>
      <c r="R289" s="2">
        <v>38.159999999999997</v>
      </c>
      <c r="S289" s="85">
        <v>1.8700000000000001E-2</v>
      </c>
      <c r="T289" s="2">
        <v>0</v>
      </c>
      <c r="U289" s="2"/>
      <c r="V289" s="87"/>
      <c r="W289" s="17"/>
      <c r="X289" s="2"/>
      <c r="Y289" s="2"/>
      <c r="Z289" s="29"/>
    </row>
    <row r="290" spans="1:26" x14ac:dyDescent="0.35">
      <c r="A290" s="28" t="b">
        <v>1</v>
      </c>
      <c r="B290" s="2" t="s">
        <v>422</v>
      </c>
      <c r="C290" s="2" t="s">
        <v>423</v>
      </c>
      <c r="D290" s="2">
        <v>34.97</v>
      </c>
      <c r="E290" s="85"/>
      <c r="F290" s="2">
        <v>0</v>
      </c>
      <c r="G290" s="2"/>
      <c r="H290" s="3"/>
      <c r="I290" s="2">
        <f t="shared" si="82"/>
        <v>5.0300000000000011</v>
      </c>
      <c r="J290" s="85">
        <f t="shared" si="79"/>
        <v>2.663333333333334</v>
      </c>
      <c r="K290" s="85">
        <f t="shared" si="83"/>
        <v>-2.3666666666666671</v>
      </c>
      <c r="L290" s="2">
        <f t="shared" si="80"/>
        <v>5.1574812337583182</v>
      </c>
      <c r="M290" s="29"/>
      <c r="N290" s="2"/>
      <c r="O290" s="28" t="b">
        <v>1</v>
      </c>
      <c r="P290" s="2" t="s">
        <v>422</v>
      </c>
      <c r="Q290" s="2" t="s">
        <v>423</v>
      </c>
      <c r="R290" s="2">
        <v>40</v>
      </c>
      <c r="S290" s="85">
        <v>5.6100000000000004E-3</v>
      </c>
      <c r="T290" s="2">
        <v>0</v>
      </c>
      <c r="U290" s="2" t="s">
        <v>227</v>
      </c>
      <c r="V290" s="2"/>
      <c r="W290" s="2"/>
      <c r="X290" s="17"/>
      <c r="Y290" s="2"/>
      <c r="Z290" s="29"/>
    </row>
    <row r="291" spans="1:26" x14ac:dyDescent="0.35">
      <c r="A291" s="28" t="b">
        <v>1</v>
      </c>
      <c r="B291" s="2" t="s">
        <v>424</v>
      </c>
      <c r="C291" s="2" t="s">
        <v>425</v>
      </c>
      <c r="D291" s="2">
        <v>34.700000000000003</v>
      </c>
      <c r="E291" s="85"/>
      <c r="F291" s="2">
        <v>0</v>
      </c>
      <c r="G291" s="2"/>
      <c r="H291" s="2"/>
      <c r="I291" s="2">
        <f t="shared" si="82"/>
        <v>2.5700000000000003</v>
      </c>
      <c r="J291" s="85">
        <f t="shared" si="79"/>
        <v>2.663333333333334</v>
      </c>
      <c r="K291" s="85">
        <f t="shared" si="83"/>
        <v>9.3333333333333712E-2</v>
      </c>
      <c r="L291" s="2">
        <f t="shared" si="80"/>
        <v>0.93735449655997982</v>
      </c>
      <c r="M291" s="29">
        <f t="shared" ref="M291" si="102">AVERAGE(L289:L291)</f>
        <v>3.0397576169326483</v>
      </c>
      <c r="N291" s="2"/>
      <c r="O291" s="30" t="b">
        <v>1</v>
      </c>
      <c r="P291" s="31" t="s">
        <v>424</v>
      </c>
      <c r="Q291" s="31" t="s">
        <v>425</v>
      </c>
      <c r="R291" s="31">
        <v>37.270000000000003</v>
      </c>
      <c r="S291" s="90">
        <v>3.3399999999999999E-2</v>
      </c>
      <c r="T291" s="31">
        <v>0</v>
      </c>
      <c r="U291" s="31"/>
      <c r="V291" s="31"/>
      <c r="W291" s="31"/>
      <c r="X291" s="2"/>
      <c r="Y291" s="17"/>
      <c r="Z291" s="29"/>
    </row>
    <row r="292" spans="1:26" x14ac:dyDescent="0.35">
      <c r="A292" s="28" t="b">
        <v>1</v>
      </c>
      <c r="B292" s="2" t="s">
        <v>441</v>
      </c>
      <c r="C292" s="2" t="s">
        <v>442</v>
      </c>
      <c r="D292" s="2">
        <v>33.14</v>
      </c>
      <c r="E292" s="2"/>
      <c r="F292" s="2">
        <v>0</v>
      </c>
      <c r="G292" s="2"/>
      <c r="H292" s="2"/>
      <c r="I292" s="2">
        <f t="shared" si="82"/>
        <v>6.3100000000000023</v>
      </c>
      <c r="J292" s="85">
        <f t="shared" si="79"/>
        <v>2.663333333333334</v>
      </c>
      <c r="K292" s="85">
        <f t="shared" si="83"/>
        <v>-3.6466666666666683</v>
      </c>
      <c r="L292" s="2">
        <f t="shared" si="80"/>
        <v>12.524374660785618</v>
      </c>
      <c r="M292" s="29"/>
      <c r="N292" s="2"/>
      <c r="O292" t="b">
        <v>1</v>
      </c>
      <c r="P292" t="s">
        <v>441</v>
      </c>
      <c r="Q292" t="s">
        <v>442</v>
      </c>
      <c r="R292">
        <v>39.450000000000003</v>
      </c>
      <c r="S292" s="99">
        <v>8.0400000000000003E-3</v>
      </c>
      <c r="T292">
        <v>0</v>
      </c>
      <c r="X292" s="31"/>
      <c r="Y292" s="31"/>
      <c r="Z292" s="89"/>
    </row>
    <row r="293" spans="1:26" x14ac:dyDescent="0.35">
      <c r="A293" s="28" t="b">
        <v>1</v>
      </c>
      <c r="B293" s="2" t="s">
        <v>443</v>
      </c>
      <c r="C293" s="2" t="s">
        <v>444</v>
      </c>
      <c r="D293" s="2">
        <v>34.97</v>
      </c>
      <c r="E293" s="2"/>
      <c r="F293" s="2">
        <v>0</v>
      </c>
      <c r="G293" s="2"/>
      <c r="H293" s="2"/>
      <c r="I293" s="2">
        <f t="shared" si="82"/>
        <v>5.0300000000000011</v>
      </c>
      <c r="J293" s="85">
        <f t="shared" si="79"/>
        <v>2.663333333333334</v>
      </c>
      <c r="K293" s="85">
        <f t="shared" si="83"/>
        <v>-2.3666666666666671</v>
      </c>
      <c r="L293" s="2">
        <f t="shared" si="80"/>
        <v>5.1574812337583182</v>
      </c>
      <c r="M293" s="29"/>
      <c r="N293" s="17"/>
      <c r="O293" t="b">
        <v>1</v>
      </c>
      <c r="P293" t="s">
        <v>443</v>
      </c>
      <c r="Q293" t="s">
        <v>444</v>
      </c>
      <c r="R293">
        <v>40</v>
      </c>
      <c r="S293" s="99">
        <v>5.6100000000000004E-3</v>
      </c>
      <c r="T293">
        <v>0</v>
      </c>
      <c r="U293" t="s">
        <v>227</v>
      </c>
      <c r="Z293" s="32"/>
    </row>
    <row r="294" spans="1:26" x14ac:dyDescent="0.35">
      <c r="A294" s="110" t="b">
        <v>1</v>
      </c>
      <c r="B294" s="107" t="s">
        <v>445</v>
      </c>
      <c r="C294" s="107" t="s">
        <v>446</v>
      </c>
      <c r="D294" s="107">
        <v>33.82</v>
      </c>
      <c r="E294" s="107"/>
      <c r="F294" s="107">
        <v>0</v>
      </c>
      <c r="G294" s="107"/>
      <c r="H294" s="107"/>
      <c r="I294" s="2">
        <f t="shared" si="82"/>
        <v>6.18</v>
      </c>
      <c r="J294" s="85">
        <f t="shared" si="79"/>
        <v>2.663333333333334</v>
      </c>
      <c r="K294" s="85">
        <f t="shared" si="83"/>
        <v>-3.5166666666666657</v>
      </c>
      <c r="L294" s="2">
        <f t="shared" si="80"/>
        <v>11.445167459482059</v>
      </c>
      <c r="M294" s="29">
        <f t="shared" ref="M294" si="103">AVERAGE(L292:L294)</f>
        <v>9.7090077846753307</v>
      </c>
      <c r="N294" s="2"/>
      <c r="O294" t="b">
        <v>1</v>
      </c>
      <c r="P294" t="s">
        <v>445</v>
      </c>
      <c r="Q294" t="s">
        <v>446</v>
      </c>
      <c r="R294">
        <v>40</v>
      </c>
      <c r="S294" s="99">
        <v>5.6100000000000004E-3</v>
      </c>
      <c r="T294">
        <v>0</v>
      </c>
      <c r="U294" t="s">
        <v>227</v>
      </c>
    </row>
  </sheetData>
  <conditionalFormatting sqref="L169:L29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1:L146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4"/>
  <sheetViews>
    <sheetView topLeftCell="A238" zoomScale="80" zoomScaleNormal="80" workbookViewId="0">
      <selection activeCell="L169" sqref="L169:L294"/>
    </sheetView>
  </sheetViews>
  <sheetFormatPr defaultRowHeight="14.5" x14ac:dyDescent="0.35"/>
  <cols>
    <col min="1" max="2" width="12.81640625" customWidth="1"/>
    <col min="3" max="6" width="15.26953125" customWidth="1"/>
    <col min="7" max="7" width="17" customWidth="1"/>
    <col min="8" max="8" width="3.6328125" customWidth="1"/>
    <col min="9" max="9" width="17.26953125" customWidth="1"/>
    <col min="10" max="10" width="15.7265625" customWidth="1"/>
    <col min="11" max="11" width="14.54296875" customWidth="1"/>
    <col min="12" max="12" width="12.26953125" bestFit="1" customWidth="1"/>
    <col min="15" max="15" width="10.54296875" customWidth="1"/>
    <col min="17" max="17" width="14.81640625" customWidth="1"/>
    <col min="18" max="18" width="12" customWidth="1"/>
    <col min="19" max="19" width="11.7265625" customWidth="1"/>
    <col min="20" max="20" width="11.1796875" customWidth="1"/>
    <col min="23" max="25" width="11" customWidth="1"/>
  </cols>
  <sheetData>
    <row r="1" spans="1:26" s="1" customFormat="1" x14ac:dyDescent="0.35">
      <c r="A1" s="101" t="s">
        <v>759</v>
      </c>
      <c r="B1" s="6" t="s">
        <v>147</v>
      </c>
      <c r="C1" s="6"/>
      <c r="D1" s="6"/>
      <c r="E1" s="6"/>
      <c r="F1" s="6"/>
      <c r="G1" s="6"/>
      <c r="H1" s="6"/>
      <c r="I1" s="6"/>
      <c r="J1" s="6"/>
      <c r="K1" s="6"/>
      <c r="L1" s="6"/>
      <c r="M1" s="34"/>
      <c r="N1" s="17"/>
      <c r="O1" s="33" t="s">
        <v>148</v>
      </c>
      <c r="P1" s="6"/>
      <c r="Q1" s="6"/>
      <c r="R1" s="6"/>
      <c r="S1" s="6"/>
      <c r="T1" s="6"/>
      <c r="U1" s="6"/>
      <c r="V1" s="6"/>
      <c r="W1" s="6"/>
      <c r="X1" s="6"/>
      <c r="Y1" s="6"/>
      <c r="Z1" s="34"/>
    </row>
    <row r="2" spans="1:26" s="84" customFormat="1" ht="42" customHeight="1" x14ac:dyDescent="0.35">
      <c r="A2" s="81" t="s">
        <v>149</v>
      </c>
      <c r="B2" s="82" t="s">
        <v>150</v>
      </c>
      <c r="C2" s="82" t="s">
        <v>151</v>
      </c>
      <c r="D2" s="82" t="s">
        <v>152</v>
      </c>
      <c r="E2" s="82" t="s">
        <v>153</v>
      </c>
      <c r="F2" s="82" t="s">
        <v>25</v>
      </c>
      <c r="G2" s="82" t="s">
        <v>278</v>
      </c>
      <c r="H2" s="82"/>
      <c r="I2" s="82" t="s">
        <v>154</v>
      </c>
      <c r="J2" s="82" t="s">
        <v>155</v>
      </c>
      <c r="K2" s="82" t="s">
        <v>156</v>
      </c>
      <c r="L2" s="82" t="s">
        <v>157</v>
      </c>
      <c r="M2" s="83" t="s">
        <v>158</v>
      </c>
      <c r="N2" s="82"/>
      <c r="O2" s="81" t="s">
        <v>149</v>
      </c>
      <c r="P2" s="82" t="s">
        <v>150</v>
      </c>
      <c r="Q2" s="82" t="s">
        <v>151</v>
      </c>
      <c r="R2" s="82" t="s">
        <v>152</v>
      </c>
      <c r="S2" s="82" t="s">
        <v>153</v>
      </c>
      <c r="T2" s="82" t="s">
        <v>25</v>
      </c>
      <c r="U2" s="82" t="s">
        <v>278</v>
      </c>
      <c r="V2" s="82"/>
      <c r="W2" s="82"/>
      <c r="X2" s="82"/>
      <c r="Y2" s="82"/>
      <c r="Z2" s="83"/>
    </row>
    <row r="3" spans="1:26" x14ac:dyDescent="0.35">
      <c r="A3" s="28" t="b">
        <v>1</v>
      </c>
      <c r="B3" s="2" t="s">
        <v>546</v>
      </c>
      <c r="C3" s="2" t="s">
        <v>547</v>
      </c>
      <c r="D3" s="2">
        <v>30.46</v>
      </c>
      <c r="E3" s="85">
        <v>0.113</v>
      </c>
      <c r="F3" s="2">
        <v>0.1</v>
      </c>
      <c r="G3" s="2"/>
      <c r="H3" s="2"/>
      <c r="I3" s="2"/>
      <c r="J3" s="2"/>
      <c r="K3" s="2"/>
      <c r="L3" s="2"/>
      <c r="M3" s="29"/>
      <c r="N3" s="2"/>
      <c r="O3" s="28" t="b">
        <v>1</v>
      </c>
      <c r="P3" s="2" t="s">
        <v>546</v>
      </c>
      <c r="Q3" s="2" t="s">
        <v>547</v>
      </c>
      <c r="R3" s="2">
        <v>19.5</v>
      </c>
      <c r="S3" s="85">
        <v>9.4600000000000004E-2</v>
      </c>
      <c r="T3" s="2">
        <v>0.1</v>
      </c>
      <c r="U3" s="2"/>
      <c r="V3" s="2"/>
      <c r="W3" s="2"/>
      <c r="X3" s="2"/>
      <c r="Y3" s="2"/>
      <c r="Z3" s="29"/>
    </row>
    <row r="4" spans="1:26" x14ac:dyDescent="0.35">
      <c r="A4" s="28" t="b">
        <v>1</v>
      </c>
      <c r="B4" s="2" t="s">
        <v>548</v>
      </c>
      <c r="C4" s="2" t="s">
        <v>549</v>
      </c>
      <c r="D4" s="2">
        <v>30.62</v>
      </c>
      <c r="E4" s="85">
        <v>9.2499999999999999E-2</v>
      </c>
      <c r="F4" s="2">
        <v>0.1</v>
      </c>
      <c r="G4" s="2"/>
      <c r="H4" s="2"/>
      <c r="I4" s="2"/>
      <c r="J4" s="2"/>
      <c r="K4" s="2"/>
      <c r="L4" s="2"/>
      <c r="M4" s="29"/>
      <c r="N4" s="2"/>
      <c r="O4" s="28" t="b">
        <v>1</v>
      </c>
      <c r="P4" s="2" t="s">
        <v>548</v>
      </c>
      <c r="Q4" s="2" t="s">
        <v>549</v>
      </c>
      <c r="R4" s="2">
        <v>19.48</v>
      </c>
      <c r="S4" s="85">
        <v>9.5699999999999993E-2</v>
      </c>
      <c r="T4" s="2">
        <v>0.1</v>
      </c>
      <c r="U4" s="2"/>
      <c r="V4" s="2"/>
      <c r="W4" s="2"/>
      <c r="X4" s="2"/>
      <c r="Y4" s="2"/>
      <c r="Z4" s="29"/>
    </row>
    <row r="5" spans="1:26" x14ac:dyDescent="0.35">
      <c r="A5" s="28" t="b">
        <v>1</v>
      </c>
      <c r="B5" s="2" t="s">
        <v>550</v>
      </c>
      <c r="C5" s="2" t="s">
        <v>551</v>
      </c>
      <c r="D5" s="2">
        <v>30.56</v>
      </c>
      <c r="E5" s="85">
        <v>0.1</v>
      </c>
      <c r="F5" s="2">
        <v>0.1</v>
      </c>
      <c r="G5" s="2"/>
      <c r="H5" s="2"/>
      <c r="I5" s="2"/>
      <c r="J5" s="2"/>
      <c r="K5" s="2"/>
      <c r="L5" s="2"/>
      <c r="M5" s="29"/>
      <c r="N5" s="2"/>
      <c r="O5" s="28" t="b">
        <v>1</v>
      </c>
      <c r="P5" s="2" t="s">
        <v>550</v>
      </c>
      <c r="Q5" s="2" t="s">
        <v>551</v>
      </c>
      <c r="R5" s="2">
        <v>19.47</v>
      </c>
      <c r="S5" s="85">
        <v>9.6799999999999997E-2</v>
      </c>
      <c r="T5" s="2">
        <v>0.1</v>
      </c>
      <c r="U5" s="2"/>
      <c r="V5" s="2"/>
      <c r="W5" s="2"/>
      <c r="X5" s="2"/>
      <c r="Y5" s="2"/>
      <c r="Z5" s="29"/>
    </row>
    <row r="6" spans="1:26" x14ac:dyDescent="0.35">
      <c r="A6" s="28" t="b">
        <v>1</v>
      </c>
      <c r="B6" s="2" t="s">
        <v>552</v>
      </c>
      <c r="C6" s="2" t="s">
        <v>553</v>
      </c>
      <c r="D6" s="2">
        <v>31.53</v>
      </c>
      <c r="E6" s="85">
        <v>2.9499999999999998E-2</v>
      </c>
      <c r="F6" s="2">
        <v>0.04</v>
      </c>
      <c r="G6" s="2"/>
      <c r="H6" s="2"/>
      <c r="I6" s="2"/>
      <c r="J6" s="2"/>
      <c r="K6" s="2"/>
      <c r="L6" s="2"/>
      <c r="M6" s="29"/>
      <c r="N6" s="2"/>
      <c r="O6" s="28" t="b">
        <v>1</v>
      </c>
      <c r="P6" s="2" t="s">
        <v>552</v>
      </c>
      <c r="Q6" s="2" t="s">
        <v>553</v>
      </c>
      <c r="R6" s="2">
        <v>20.62</v>
      </c>
      <c r="S6" s="85">
        <v>4.2700000000000002E-2</v>
      </c>
      <c r="T6" s="2">
        <v>0.04</v>
      </c>
      <c r="U6" s="2"/>
      <c r="V6" s="2"/>
      <c r="W6" s="2"/>
      <c r="X6" s="2"/>
      <c r="Y6" s="2"/>
      <c r="Z6" s="29"/>
    </row>
    <row r="7" spans="1:26" x14ac:dyDescent="0.35">
      <c r="A7" s="28" t="b">
        <v>1</v>
      </c>
      <c r="B7" s="2" t="s">
        <v>554</v>
      </c>
      <c r="C7" s="2" t="s">
        <v>555</v>
      </c>
      <c r="D7" s="2">
        <v>31.29</v>
      </c>
      <c r="E7" s="85">
        <v>0.04</v>
      </c>
      <c r="F7" s="2">
        <v>0.04</v>
      </c>
      <c r="G7" s="2"/>
      <c r="H7" s="2"/>
      <c r="I7" s="2"/>
      <c r="J7" s="2"/>
      <c r="K7" s="2"/>
      <c r="L7" s="2"/>
      <c r="M7" s="29"/>
      <c r="N7" s="2"/>
      <c r="O7" s="28" t="b">
        <v>1</v>
      </c>
      <c r="P7" s="2" t="s">
        <v>554</v>
      </c>
      <c r="Q7" s="2" t="s">
        <v>555</v>
      </c>
      <c r="R7" s="2">
        <v>20.67</v>
      </c>
      <c r="S7" s="85">
        <v>4.1099999999999998E-2</v>
      </c>
      <c r="T7" s="2">
        <v>0.04</v>
      </c>
      <c r="U7" s="2"/>
      <c r="V7" s="2"/>
      <c r="W7" s="2"/>
      <c r="X7" s="2"/>
      <c r="Y7" s="2"/>
      <c r="Z7" s="29"/>
    </row>
    <row r="8" spans="1:26" x14ac:dyDescent="0.35">
      <c r="A8" s="28" t="b">
        <v>1</v>
      </c>
      <c r="B8" s="2" t="s">
        <v>556</v>
      </c>
      <c r="C8" s="2" t="s">
        <v>557</v>
      </c>
      <c r="D8" s="2">
        <v>31.04</v>
      </c>
      <c r="E8" s="85">
        <v>5.4800000000000001E-2</v>
      </c>
      <c r="F8" s="2">
        <v>0.04</v>
      </c>
      <c r="G8" s="2">
        <f>AVERAGE(D6:D8)</f>
        <v>31.286666666666665</v>
      </c>
      <c r="H8" s="2"/>
      <c r="I8" s="2">
        <f>U8-G8</f>
        <v>-10.679999999999996</v>
      </c>
      <c r="J8" s="2">
        <f>U8-G8</f>
        <v>-10.679999999999996</v>
      </c>
      <c r="K8" s="2">
        <f>J8-I8</f>
        <v>0</v>
      </c>
      <c r="L8" s="2">
        <f>2^(-K8)</f>
        <v>1</v>
      </c>
      <c r="M8" s="29"/>
      <c r="N8" s="2"/>
      <c r="O8" s="28" t="b">
        <v>1</v>
      </c>
      <c r="P8" s="2" t="s">
        <v>556</v>
      </c>
      <c r="Q8" s="2" t="s">
        <v>557</v>
      </c>
      <c r="R8" s="2">
        <v>20.53</v>
      </c>
      <c r="S8" s="85">
        <v>4.5400000000000003E-2</v>
      </c>
      <c r="T8" s="2">
        <v>0.04</v>
      </c>
      <c r="U8" s="2">
        <f>AVERAGE(R6:R8)</f>
        <v>20.606666666666669</v>
      </c>
      <c r="V8" s="2"/>
      <c r="W8" s="2"/>
      <c r="X8" s="2"/>
      <c r="Y8" s="2"/>
      <c r="Z8" s="29"/>
    </row>
    <row r="9" spans="1:26" x14ac:dyDescent="0.35">
      <c r="A9" s="28" t="b">
        <v>1</v>
      </c>
      <c r="B9" s="2" t="s">
        <v>558</v>
      </c>
      <c r="C9" s="2" t="s">
        <v>559</v>
      </c>
      <c r="D9" s="2">
        <v>33.29</v>
      </c>
      <c r="E9" s="85">
        <v>5.4000000000000003E-3</v>
      </c>
      <c r="F9" s="2">
        <v>8.0000000000000002E-3</v>
      </c>
      <c r="G9" s="2"/>
      <c r="H9" s="2"/>
      <c r="I9" s="2"/>
      <c r="J9" s="2"/>
      <c r="K9" s="2"/>
      <c r="L9" s="2"/>
      <c r="M9" s="29"/>
      <c r="N9" s="2"/>
      <c r="O9" s="28" t="b">
        <v>1</v>
      </c>
      <c r="P9" s="2" t="s">
        <v>558</v>
      </c>
      <c r="Q9" s="2" t="s">
        <v>559</v>
      </c>
      <c r="R9" s="2">
        <v>23</v>
      </c>
      <c r="S9" s="85">
        <v>7.8399999999999997E-3</v>
      </c>
      <c r="T9" s="2">
        <v>8.0000000000000002E-3</v>
      </c>
      <c r="U9" s="2"/>
      <c r="V9" s="2"/>
      <c r="W9" s="2"/>
      <c r="X9" s="2"/>
      <c r="Y9" s="2"/>
      <c r="Z9" s="29"/>
    </row>
    <row r="10" spans="1:26" x14ac:dyDescent="0.35">
      <c r="A10" s="28" t="b">
        <v>1</v>
      </c>
      <c r="B10" s="2" t="s">
        <v>560</v>
      </c>
      <c r="C10" s="2" t="s">
        <v>561</v>
      </c>
      <c r="D10" s="2">
        <v>35.54</v>
      </c>
      <c r="E10" s="85">
        <v>2E-3</v>
      </c>
      <c r="F10" s="2">
        <v>8.0000000000000002E-3</v>
      </c>
      <c r="G10" s="2"/>
      <c r="H10" s="2"/>
      <c r="I10" s="2"/>
      <c r="J10" s="2"/>
      <c r="K10" s="2"/>
      <c r="L10" s="2"/>
      <c r="M10" s="29"/>
      <c r="N10" s="2"/>
      <c r="O10" s="28" t="b">
        <v>1</v>
      </c>
      <c r="P10" s="2" t="s">
        <v>560</v>
      </c>
      <c r="Q10" s="2" t="s">
        <v>561</v>
      </c>
      <c r="R10" s="2">
        <v>23.17</v>
      </c>
      <c r="S10" s="85">
        <v>6.9300000000000004E-3</v>
      </c>
      <c r="T10" s="2">
        <v>8.0000000000000002E-3</v>
      </c>
      <c r="U10" s="2"/>
      <c r="V10" s="2"/>
      <c r="W10" s="2"/>
      <c r="X10" s="2"/>
      <c r="Y10" s="2"/>
      <c r="Z10" s="29"/>
    </row>
    <row r="11" spans="1:26" x14ac:dyDescent="0.35">
      <c r="A11" s="28" t="b">
        <v>1</v>
      </c>
      <c r="B11" s="2" t="s">
        <v>562</v>
      </c>
      <c r="C11" s="2" t="s">
        <v>563</v>
      </c>
      <c r="D11" s="2">
        <v>34.89</v>
      </c>
      <c r="E11" s="85">
        <v>2.32E-3</v>
      </c>
      <c r="F11" s="2">
        <v>8.0000000000000002E-3</v>
      </c>
      <c r="G11" s="2"/>
      <c r="H11" s="2"/>
      <c r="I11" s="2"/>
      <c r="J11" s="2"/>
      <c r="K11" s="2"/>
      <c r="L11" s="2"/>
      <c r="M11" s="29"/>
      <c r="N11" s="2"/>
      <c r="O11" s="28" t="b">
        <v>1</v>
      </c>
      <c r="P11" s="2" t="s">
        <v>562</v>
      </c>
      <c r="Q11" s="2" t="s">
        <v>563</v>
      </c>
      <c r="R11" s="2">
        <v>22.98</v>
      </c>
      <c r="S11" s="85">
        <v>7.92E-3</v>
      </c>
      <c r="T11" s="2">
        <v>8.0000000000000002E-3</v>
      </c>
      <c r="U11" s="2"/>
      <c r="V11" s="2"/>
      <c r="W11" s="2"/>
      <c r="X11" s="2"/>
      <c r="Y11" s="2"/>
      <c r="Z11" s="29"/>
    </row>
    <row r="12" spans="1:26" x14ac:dyDescent="0.35">
      <c r="A12" s="28" t="b">
        <v>1</v>
      </c>
      <c r="B12" s="2" t="s">
        <v>564</v>
      </c>
      <c r="C12" s="2" t="s">
        <v>565</v>
      </c>
      <c r="D12" s="2">
        <v>33.9</v>
      </c>
      <c r="E12" s="85">
        <v>3.62E-3</v>
      </c>
      <c r="F12" s="2">
        <v>1.5E-3</v>
      </c>
      <c r="G12" s="2"/>
      <c r="H12" s="2"/>
      <c r="I12" s="2"/>
      <c r="J12" s="2"/>
      <c r="K12" s="2"/>
      <c r="L12" s="2"/>
      <c r="M12" s="29"/>
      <c r="N12" s="2"/>
      <c r="O12" s="28" t="b">
        <v>1</v>
      </c>
      <c r="P12" s="2" t="s">
        <v>564</v>
      </c>
      <c r="Q12" s="2" t="s">
        <v>565</v>
      </c>
      <c r="R12" s="2">
        <v>25.59</v>
      </c>
      <c r="S12" s="85">
        <v>1.47E-3</v>
      </c>
      <c r="T12" s="2">
        <v>1.6000000000000001E-3</v>
      </c>
      <c r="U12" s="2"/>
      <c r="V12" s="2"/>
      <c r="W12" s="2"/>
      <c r="X12" s="2"/>
      <c r="Y12" s="2"/>
      <c r="Z12" s="29"/>
    </row>
    <row r="13" spans="1:26" x14ac:dyDescent="0.35">
      <c r="A13" s="28" t="b">
        <v>1</v>
      </c>
      <c r="B13" s="2" t="s">
        <v>566</v>
      </c>
      <c r="C13" s="2" t="s">
        <v>567</v>
      </c>
      <c r="D13" s="2">
        <v>36.549999999999997</v>
      </c>
      <c r="E13" s="85">
        <v>1.98E-3</v>
      </c>
      <c r="F13" s="2">
        <v>1.5E-3</v>
      </c>
      <c r="G13" s="2"/>
      <c r="H13" s="2"/>
      <c r="I13" s="2"/>
      <c r="J13" s="2"/>
      <c r="K13" s="2"/>
      <c r="L13" s="2"/>
      <c r="M13" s="29"/>
      <c r="N13" s="2"/>
      <c r="O13" s="28" t="b">
        <v>1</v>
      </c>
      <c r="P13" s="2" t="s">
        <v>566</v>
      </c>
      <c r="Q13" s="2" t="s">
        <v>567</v>
      </c>
      <c r="R13" s="2">
        <v>25.67</v>
      </c>
      <c r="S13" s="85">
        <v>1.4E-3</v>
      </c>
      <c r="T13" s="2">
        <v>1.6000000000000001E-3</v>
      </c>
      <c r="U13" s="2"/>
      <c r="V13" s="2"/>
      <c r="W13" s="2"/>
      <c r="X13" s="2"/>
      <c r="Y13" s="2"/>
      <c r="Z13" s="29"/>
    </row>
    <row r="14" spans="1:26" x14ac:dyDescent="0.35">
      <c r="A14" s="28" t="b">
        <v>1</v>
      </c>
      <c r="B14" s="2" t="s">
        <v>568</v>
      </c>
      <c r="C14" s="2" t="s">
        <v>569</v>
      </c>
      <c r="D14" s="2">
        <v>35.9</v>
      </c>
      <c r="E14" s="85">
        <v>1.9400000000000001E-3</v>
      </c>
      <c r="F14" s="2">
        <v>1.5E-3</v>
      </c>
      <c r="G14" s="2"/>
      <c r="H14" s="2"/>
      <c r="I14" s="2"/>
      <c r="J14" s="2"/>
      <c r="K14" s="2"/>
      <c r="L14" s="2"/>
      <c r="M14" s="29"/>
      <c r="N14" s="2"/>
      <c r="O14" s="28" t="b">
        <v>1</v>
      </c>
      <c r="P14" s="2" t="s">
        <v>568</v>
      </c>
      <c r="Q14" s="2" t="s">
        <v>569</v>
      </c>
      <c r="R14" s="2">
        <v>25.52</v>
      </c>
      <c r="S14" s="85">
        <v>1.5299999999999999E-3</v>
      </c>
      <c r="T14" s="2">
        <v>1.6000000000000001E-3</v>
      </c>
      <c r="U14" s="2"/>
      <c r="V14" s="2"/>
      <c r="W14" s="2"/>
      <c r="X14" s="2"/>
      <c r="Y14" s="2"/>
      <c r="Z14" s="29"/>
    </row>
    <row r="15" spans="1:26" x14ac:dyDescent="0.35">
      <c r="A15" s="28" t="b">
        <v>0</v>
      </c>
      <c r="B15" s="2" t="s">
        <v>570</v>
      </c>
      <c r="C15" s="2" t="s">
        <v>571</v>
      </c>
      <c r="D15" s="2"/>
      <c r="E15" s="85"/>
      <c r="F15" s="2">
        <v>1E-3</v>
      </c>
      <c r="G15" s="2"/>
      <c r="H15" s="2"/>
      <c r="I15" s="2"/>
      <c r="J15" s="2"/>
      <c r="K15" s="2"/>
      <c r="L15" s="2"/>
      <c r="M15" s="29"/>
      <c r="N15" s="2"/>
      <c r="O15" s="28" t="b">
        <v>1</v>
      </c>
      <c r="P15" s="2" t="s">
        <v>570</v>
      </c>
      <c r="Q15" s="2" t="s">
        <v>571</v>
      </c>
      <c r="R15" s="2">
        <v>26.02</v>
      </c>
      <c r="S15" s="85">
        <v>1.15E-3</v>
      </c>
      <c r="T15" s="2">
        <v>1E-3</v>
      </c>
      <c r="U15" s="2"/>
      <c r="V15" s="2"/>
      <c r="W15" s="2"/>
      <c r="X15" s="2"/>
      <c r="Y15" s="2"/>
      <c r="Z15" s="29"/>
    </row>
    <row r="16" spans="1:26" x14ac:dyDescent="0.35">
      <c r="A16" s="28" t="b">
        <v>1</v>
      </c>
      <c r="B16" s="2" t="s">
        <v>572</v>
      </c>
      <c r="C16" s="2" t="s">
        <v>573</v>
      </c>
      <c r="D16" s="2">
        <v>34.67</v>
      </c>
      <c r="E16" s="85">
        <v>2.5000000000000001E-3</v>
      </c>
      <c r="F16" s="2">
        <v>1E-3</v>
      </c>
      <c r="G16" s="2"/>
      <c r="H16" s="2"/>
      <c r="I16" s="2"/>
      <c r="J16" s="2"/>
      <c r="K16" s="2"/>
      <c r="L16" s="2"/>
      <c r="M16" s="29"/>
      <c r="N16" s="2"/>
      <c r="O16" s="28" t="b">
        <v>1</v>
      </c>
      <c r="P16" s="2" t="s">
        <v>572</v>
      </c>
      <c r="Q16" s="2" t="s">
        <v>573</v>
      </c>
      <c r="R16" s="2">
        <v>26.16</v>
      </c>
      <c r="S16" s="85">
        <v>1.06E-3</v>
      </c>
      <c r="T16" s="2">
        <v>1E-3</v>
      </c>
      <c r="U16" s="2"/>
      <c r="V16" s="2"/>
      <c r="W16" s="2"/>
      <c r="X16" s="2"/>
      <c r="Y16" s="2"/>
      <c r="Z16" s="29"/>
    </row>
    <row r="17" spans="1:26" x14ac:dyDescent="0.35">
      <c r="A17" s="28" t="b">
        <v>1</v>
      </c>
      <c r="B17" s="2" t="s">
        <v>574</v>
      </c>
      <c r="C17" s="2" t="s">
        <v>575</v>
      </c>
      <c r="D17" s="2">
        <v>34.799999999999997</v>
      </c>
      <c r="E17" s="85">
        <v>2.3900000000000002E-3</v>
      </c>
      <c r="F17" s="2">
        <v>1E-3</v>
      </c>
      <c r="G17" s="2"/>
      <c r="H17" s="2"/>
      <c r="I17" s="2"/>
      <c r="J17" s="2"/>
      <c r="K17" s="2"/>
      <c r="L17" s="2"/>
      <c r="M17" s="29"/>
      <c r="N17" s="2"/>
      <c r="O17" s="28" t="b">
        <v>1</v>
      </c>
      <c r="P17" s="2" t="s">
        <v>574</v>
      </c>
      <c r="Q17" s="2" t="s">
        <v>575</v>
      </c>
      <c r="R17" s="2">
        <v>26.51</v>
      </c>
      <c r="S17" s="85">
        <v>8.7600000000000004E-4</v>
      </c>
      <c r="T17" s="2">
        <v>1E-3</v>
      </c>
      <c r="U17" s="2"/>
      <c r="V17" s="2"/>
      <c r="W17" s="2"/>
      <c r="X17" s="2"/>
      <c r="Y17" s="2"/>
      <c r="Z17" s="29"/>
    </row>
    <row r="18" spans="1:26" x14ac:dyDescent="0.35">
      <c r="A18" s="28" t="b">
        <v>1</v>
      </c>
      <c r="B18" s="2" t="s">
        <v>576</v>
      </c>
      <c r="C18" s="2" t="s">
        <v>577</v>
      </c>
      <c r="D18" s="2">
        <v>37.590000000000003</v>
      </c>
      <c r="E18" s="85">
        <v>2.5999999999999999E-3</v>
      </c>
      <c r="F18" s="2">
        <v>0</v>
      </c>
      <c r="G18" s="2"/>
      <c r="H18" s="2"/>
      <c r="I18" s="2"/>
      <c r="J18" s="2"/>
      <c r="K18" s="2"/>
      <c r="L18" s="2"/>
      <c r="M18" s="29"/>
      <c r="N18" s="2"/>
      <c r="O18" s="28" t="b">
        <v>1</v>
      </c>
      <c r="P18" s="2" t="s">
        <v>576</v>
      </c>
      <c r="Q18" s="2" t="s">
        <v>577</v>
      </c>
      <c r="R18" s="2">
        <v>40</v>
      </c>
      <c r="S18" s="85">
        <v>6.2000000000000003E-5</v>
      </c>
      <c r="T18" s="2">
        <v>0</v>
      </c>
      <c r="U18" s="2" t="s">
        <v>227</v>
      </c>
      <c r="V18" s="2"/>
      <c r="W18" s="2"/>
      <c r="X18" s="2"/>
      <c r="Y18" s="2"/>
      <c r="Z18" s="29"/>
    </row>
    <row r="19" spans="1:26" x14ac:dyDescent="0.35">
      <c r="A19" s="28" t="b">
        <v>1</v>
      </c>
      <c r="B19" s="2" t="s">
        <v>578</v>
      </c>
      <c r="C19" s="2" t="s">
        <v>579</v>
      </c>
      <c r="D19" s="2">
        <v>35.700000000000003</v>
      </c>
      <c r="E19" s="85">
        <v>1.9599999999999999E-3</v>
      </c>
      <c r="F19" s="2">
        <v>0</v>
      </c>
      <c r="G19" s="2"/>
      <c r="H19" s="2"/>
      <c r="I19" s="2"/>
      <c r="J19" s="2"/>
      <c r="K19" s="2"/>
      <c r="L19" s="2"/>
      <c r="M19" s="29"/>
      <c r="N19" s="2"/>
      <c r="O19" s="28" t="b">
        <v>1</v>
      </c>
      <c r="P19" s="2" t="s">
        <v>578</v>
      </c>
      <c r="Q19" s="2" t="s">
        <v>579</v>
      </c>
      <c r="R19" s="2"/>
      <c r="S19" s="85"/>
      <c r="T19" s="2">
        <v>0</v>
      </c>
      <c r="U19" s="2"/>
      <c r="V19" s="2"/>
      <c r="W19" s="2"/>
      <c r="X19" s="2"/>
      <c r="Y19" s="2"/>
      <c r="Z19" s="29"/>
    </row>
    <row r="20" spans="1:26" x14ac:dyDescent="0.35">
      <c r="A20" s="28" t="b">
        <v>1</v>
      </c>
      <c r="B20" s="2" t="s">
        <v>580</v>
      </c>
      <c r="C20" s="2" t="s">
        <v>581</v>
      </c>
      <c r="D20" s="2">
        <v>35.770000000000003</v>
      </c>
      <c r="E20" s="85">
        <v>1.9499999999999999E-3</v>
      </c>
      <c r="F20" s="2">
        <v>0</v>
      </c>
      <c r="G20" s="2"/>
      <c r="H20" s="2"/>
      <c r="I20" s="2"/>
      <c r="J20" s="2"/>
      <c r="K20" s="2"/>
      <c r="L20" s="2"/>
      <c r="M20" s="29"/>
      <c r="N20" s="2"/>
      <c r="O20" s="28" t="b">
        <v>1</v>
      </c>
      <c r="P20" s="2" t="s">
        <v>580</v>
      </c>
      <c r="Q20" s="2" t="s">
        <v>581</v>
      </c>
      <c r="R20" s="2">
        <v>38.049999999999997</v>
      </c>
      <c r="S20" s="85">
        <v>5.1700000000000003E-5</v>
      </c>
      <c r="T20" s="2">
        <v>0</v>
      </c>
      <c r="U20" s="2" t="s">
        <v>233</v>
      </c>
      <c r="V20" s="2"/>
      <c r="W20" s="2"/>
      <c r="X20" s="2"/>
      <c r="Y20" s="2"/>
      <c r="Z20" s="29"/>
    </row>
    <row r="21" spans="1:26" x14ac:dyDescent="0.35">
      <c r="A21" s="28" t="b">
        <v>1</v>
      </c>
      <c r="B21" s="2" t="s">
        <v>582</v>
      </c>
      <c r="C21" s="2" t="s">
        <v>583</v>
      </c>
      <c r="D21" s="2">
        <v>33.979999999999997</v>
      </c>
      <c r="E21" s="85">
        <v>3.4499999999999999E-3</v>
      </c>
      <c r="F21" s="2">
        <v>0</v>
      </c>
      <c r="G21" s="2"/>
      <c r="H21" s="2"/>
      <c r="I21" s="2">
        <f>R21-D21</f>
        <v>-12.369999999999997</v>
      </c>
      <c r="J21" s="85">
        <f>$U$8-$G$8</f>
        <v>-10.679999999999996</v>
      </c>
      <c r="K21" s="85">
        <f>J21-I21</f>
        <v>1.6900000000000013</v>
      </c>
      <c r="L21" s="2">
        <f>2^(-K21)</f>
        <v>0.30992692498474644</v>
      </c>
      <c r="M21" s="29"/>
      <c r="N21" s="2"/>
      <c r="O21" s="28" t="b">
        <v>1</v>
      </c>
      <c r="P21" s="2" t="s">
        <v>582</v>
      </c>
      <c r="Q21" s="2" t="s">
        <v>583</v>
      </c>
      <c r="R21" s="2">
        <v>21.61</v>
      </c>
      <c r="S21" s="85">
        <v>2.1100000000000001E-2</v>
      </c>
      <c r="T21" s="2">
        <v>0</v>
      </c>
      <c r="U21" s="2"/>
      <c r="V21" s="2"/>
      <c r="W21" s="2"/>
      <c r="X21" s="2"/>
      <c r="Y21" s="2"/>
      <c r="Z21" s="29"/>
    </row>
    <row r="22" spans="1:26" x14ac:dyDescent="0.35">
      <c r="A22" s="28" t="b">
        <v>1</v>
      </c>
      <c r="B22" s="2" t="s">
        <v>584</v>
      </c>
      <c r="C22" s="2" t="s">
        <v>585</v>
      </c>
      <c r="D22" s="2">
        <v>35.130000000000003</v>
      </c>
      <c r="E22" s="85">
        <v>2.1700000000000001E-3</v>
      </c>
      <c r="F22" s="2">
        <v>0</v>
      </c>
      <c r="G22" s="2"/>
      <c r="H22" s="2"/>
      <c r="I22" s="2">
        <f t="shared" ref="I22:I23" si="0">R22-D22</f>
        <v>-13.360000000000003</v>
      </c>
      <c r="J22" s="85">
        <f t="shared" ref="J22:J85" si="1">$U$8-$G$8</f>
        <v>-10.679999999999996</v>
      </c>
      <c r="K22" s="85">
        <f t="shared" ref="K22:K23" si="2">J22-I22</f>
        <v>2.6800000000000068</v>
      </c>
      <c r="L22" s="2">
        <f t="shared" ref="L22:L85" si="3">2^(-K22)</f>
        <v>0.15604131861270076</v>
      </c>
      <c r="M22" s="29"/>
      <c r="N22" s="2"/>
      <c r="O22" s="28" t="b">
        <v>1</v>
      </c>
      <c r="P22" s="2" t="s">
        <v>584</v>
      </c>
      <c r="Q22" s="2" t="s">
        <v>585</v>
      </c>
      <c r="R22" s="2">
        <v>21.77</v>
      </c>
      <c r="S22" s="85">
        <v>1.8800000000000001E-2</v>
      </c>
      <c r="T22" s="2">
        <v>0</v>
      </c>
      <c r="U22" s="2"/>
      <c r="V22" s="2"/>
      <c r="W22" s="2"/>
      <c r="X22" s="2"/>
      <c r="Y22" s="2"/>
      <c r="Z22" s="29"/>
    </row>
    <row r="23" spans="1:26" x14ac:dyDescent="0.35">
      <c r="A23" s="28" t="b">
        <v>1</v>
      </c>
      <c r="B23" s="2" t="s">
        <v>586</v>
      </c>
      <c r="C23" s="2" t="s">
        <v>587</v>
      </c>
      <c r="D23" s="2">
        <v>33.99</v>
      </c>
      <c r="E23" s="85">
        <v>3.4299999999999999E-3</v>
      </c>
      <c r="F23" s="2">
        <v>0</v>
      </c>
      <c r="G23" s="2"/>
      <c r="H23" s="2"/>
      <c r="I23" s="2">
        <f>R23-D23</f>
        <v>-12.380000000000003</v>
      </c>
      <c r="J23" s="85">
        <f>$U$8-$G$8</f>
        <v>-10.679999999999996</v>
      </c>
      <c r="K23" s="85">
        <f>J23-I23</f>
        <v>1.7000000000000064</v>
      </c>
      <c r="L23" s="2">
        <f>2^(-K23)</f>
        <v>0.30778610333622775</v>
      </c>
      <c r="M23" s="29">
        <f>AVERAGE(L21:L23)</f>
        <v>0.2579181156445583</v>
      </c>
      <c r="N23" s="2"/>
      <c r="O23" s="28" t="b">
        <v>1</v>
      </c>
      <c r="P23" s="2" t="s">
        <v>586</v>
      </c>
      <c r="Q23" s="2" t="s">
        <v>587</v>
      </c>
      <c r="R23" s="2">
        <v>21.61</v>
      </c>
      <c r="S23" s="85">
        <v>2.1000000000000001E-2</v>
      </c>
      <c r="T23" s="2">
        <v>0</v>
      </c>
      <c r="U23" s="2"/>
      <c r="V23" s="2"/>
      <c r="W23" s="2"/>
      <c r="X23" s="2"/>
      <c r="Y23" s="2"/>
      <c r="Z23" s="29"/>
    </row>
    <row r="24" spans="1:26" x14ac:dyDescent="0.35">
      <c r="A24" s="28" t="b">
        <v>1</v>
      </c>
      <c r="B24" s="2" t="s">
        <v>588</v>
      </c>
      <c r="C24" s="2" t="s">
        <v>589</v>
      </c>
      <c r="D24" s="2">
        <v>33.44</v>
      </c>
      <c r="E24" s="85">
        <v>4.8500000000000001E-3</v>
      </c>
      <c r="F24" s="2">
        <v>0</v>
      </c>
      <c r="G24" s="2"/>
      <c r="H24" s="2"/>
      <c r="I24" s="2">
        <f t="shared" ref="I24:I87" si="4">R24-D24</f>
        <v>-11.749999999999996</v>
      </c>
      <c r="J24" s="85">
        <f t="shared" ref="J24:J55" si="5">$U$8-$G$8</f>
        <v>-10.679999999999996</v>
      </c>
      <c r="K24" s="85">
        <f t="shared" ref="K24:K87" si="6">J24-I24</f>
        <v>1.0700000000000003</v>
      </c>
      <c r="L24" s="2">
        <f t="shared" ref="L24" si="7">2^(-K24)</f>
        <v>0.47631899902196867</v>
      </c>
      <c r="M24" s="29"/>
      <c r="N24" s="2"/>
      <c r="O24" s="28" t="b">
        <v>1</v>
      </c>
      <c r="P24" s="2" t="s">
        <v>588</v>
      </c>
      <c r="Q24" s="2" t="s">
        <v>589</v>
      </c>
      <c r="R24" s="2">
        <v>21.69</v>
      </c>
      <c r="S24" s="85">
        <v>1.9800000000000002E-2</v>
      </c>
      <c r="T24" s="2">
        <v>0</v>
      </c>
      <c r="U24" s="2"/>
      <c r="V24" s="2"/>
      <c r="W24" s="2"/>
      <c r="X24" s="2"/>
      <c r="Y24" s="2"/>
      <c r="Z24" s="29"/>
    </row>
    <row r="25" spans="1:26" x14ac:dyDescent="0.35">
      <c r="A25" s="86" t="b">
        <v>1</v>
      </c>
      <c r="B25" s="87" t="s">
        <v>590</v>
      </c>
      <c r="C25" s="87" t="s">
        <v>591</v>
      </c>
      <c r="D25" s="87">
        <v>34.46</v>
      </c>
      <c r="E25" s="88">
        <v>2.7200000000000002E-3</v>
      </c>
      <c r="F25" s="17">
        <v>0</v>
      </c>
      <c r="G25" s="17"/>
      <c r="H25" s="2"/>
      <c r="I25" s="2">
        <f t="shared" si="4"/>
        <v>-12.71</v>
      </c>
      <c r="J25" s="85">
        <f t="shared" si="1"/>
        <v>-10.679999999999996</v>
      </c>
      <c r="K25" s="85">
        <f t="shared" si="6"/>
        <v>2.0300000000000047</v>
      </c>
      <c r="L25" s="2">
        <f t="shared" si="3"/>
        <v>0.24485507439673096</v>
      </c>
      <c r="M25" s="29"/>
      <c r="N25" s="2"/>
      <c r="O25" s="28" t="b">
        <v>1</v>
      </c>
      <c r="P25" s="2" t="s">
        <v>590</v>
      </c>
      <c r="Q25" s="2" t="s">
        <v>591</v>
      </c>
      <c r="R25" s="2">
        <v>21.75</v>
      </c>
      <c r="S25" s="85">
        <v>1.9099999999999999E-2</v>
      </c>
      <c r="T25" s="2">
        <v>0</v>
      </c>
      <c r="U25" s="2"/>
      <c r="V25" s="2"/>
      <c r="W25" s="2"/>
      <c r="X25" s="2"/>
      <c r="Y25" s="2"/>
      <c r="Z25" s="29"/>
    </row>
    <row r="26" spans="1:26" x14ac:dyDescent="0.35">
      <c r="A26" s="28" t="b">
        <v>1</v>
      </c>
      <c r="B26" s="2" t="s">
        <v>592</v>
      </c>
      <c r="C26" s="2" t="s">
        <v>593</v>
      </c>
      <c r="D26" s="2">
        <v>34.19</v>
      </c>
      <c r="E26" s="85">
        <v>3.0999999999999999E-3</v>
      </c>
      <c r="F26" s="2">
        <v>0</v>
      </c>
      <c r="G26" s="3"/>
      <c r="H26" s="17"/>
      <c r="I26" s="2">
        <f t="shared" si="4"/>
        <v>-12.549999999999997</v>
      </c>
      <c r="J26" s="85">
        <f t="shared" si="1"/>
        <v>-10.679999999999996</v>
      </c>
      <c r="K26" s="85">
        <f t="shared" si="6"/>
        <v>1.870000000000001</v>
      </c>
      <c r="L26" s="2">
        <f t="shared" si="3"/>
        <v>0.27357342531518469</v>
      </c>
      <c r="M26" s="29">
        <f t="shared" ref="M26" si="8">AVERAGE(L24:L26)</f>
        <v>0.33158249957796143</v>
      </c>
      <c r="N26" s="2"/>
      <c r="O26" s="86" t="b">
        <v>1</v>
      </c>
      <c r="P26" s="87" t="s">
        <v>592</v>
      </c>
      <c r="Q26" s="87" t="s">
        <v>593</v>
      </c>
      <c r="R26" s="87">
        <v>21.64</v>
      </c>
      <c r="S26" s="88">
        <v>2.07E-2</v>
      </c>
      <c r="T26" s="87">
        <v>0</v>
      </c>
      <c r="U26" s="87"/>
      <c r="V26" s="17"/>
      <c r="W26" s="17"/>
      <c r="X26" s="17"/>
      <c r="Y26" s="2"/>
      <c r="Z26" s="29"/>
    </row>
    <row r="27" spans="1:26" s="1" customFormat="1" x14ac:dyDescent="0.35">
      <c r="A27" s="28" t="b">
        <v>1</v>
      </c>
      <c r="B27" s="2" t="s">
        <v>594</v>
      </c>
      <c r="C27" s="2" t="s">
        <v>595</v>
      </c>
      <c r="D27" s="2">
        <v>33.1</v>
      </c>
      <c r="E27" s="85">
        <v>6.2100000000000002E-3</v>
      </c>
      <c r="F27" s="2">
        <v>0</v>
      </c>
      <c r="G27" s="35"/>
      <c r="H27" s="3"/>
      <c r="I27" s="2">
        <f t="shared" si="4"/>
        <v>-10.880000000000003</v>
      </c>
      <c r="J27" s="85">
        <f t="shared" si="1"/>
        <v>-10.679999999999996</v>
      </c>
      <c r="K27" s="85">
        <f t="shared" si="6"/>
        <v>0.20000000000000639</v>
      </c>
      <c r="L27" s="2">
        <f t="shared" si="3"/>
        <v>0.87055056329612024</v>
      </c>
      <c r="M27" s="29"/>
      <c r="N27" s="2"/>
      <c r="O27" s="28" t="b">
        <v>1</v>
      </c>
      <c r="P27" s="2" t="s">
        <v>594</v>
      </c>
      <c r="Q27" s="2" t="s">
        <v>595</v>
      </c>
      <c r="R27" s="2">
        <v>22.22</v>
      </c>
      <c r="S27" s="85">
        <v>1.3599999999999999E-2</v>
      </c>
      <c r="T27" s="2">
        <v>0</v>
      </c>
      <c r="U27" s="2"/>
      <c r="V27" s="2"/>
      <c r="W27" s="2"/>
      <c r="X27" s="2"/>
      <c r="Y27" s="17"/>
      <c r="Z27" s="89"/>
    </row>
    <row r="28" spans="1:26" x14ac:dyDescent="0.35">
      <c r="A28" s="28" t="b">
        <v>1</v>
      </c>
      <c r="B28" s="2" t="s">
        <v>596</v>
      </c>
      <c r="C28" s="2" t="s">
        <v>597</v>
      </c>
      <c r="D28" s="2">
        <v>33.74</v>
      </c>
      <c r="E28" s="85">
        <v>3.96E-3</v>
      </c>
      <c r="F28" s="2">
        <v>0</v>
      </c>
      <c r="G28" s="35"/>
      <c r="H28" s="35"/>
      <c r="I28" s="2">
        <f t="shared" si="4"/>
        <v>-11.430000000000003</v>
      </c>
      <c r="J28" s="85">
        <f t="shared" si="1"/>
        <v>-10.679999999999996</v>
      </c>
      <c r="K28" s="85">
        <f t="shared" si="6"/>
        <v>0.75000000000000711</v>
      </c>
      <c r="L28" s="2">
        <f t="shared" si="3"/>
        <v>0.59460355750135763</v>
      </c>
      <c r="M28" s="29"/>
      <c r="N28" s="2"/>
      <c r="O28" s="28" t="b">
        <v>1</v>
      </c>
      <c r="P28" s="2" t="s">
        <v>596</v>
      </c>
      <c r="Q28" s="2" t="s">
        <v>597</v>
      </c>
      <c r="R28" s="2">
        <v>22.31</v>
      </c>
      <c r="S28" s="85">
        <v>1.2800000000000001E-2</v>
      </c>
      <c r="T28" s="2">
        <v>0</v>
      </c>
      <c r="U28" s="2"/>
      <c r="V28" s="2"/>
      <c r="W28" s="2"/>
      <c r="X28" s="2"/>
      <c r="Y28" s="2"/>
      <c r="Z28" s="29"/>
    </row>
    <row r="29" spans="1:26" x14ac:dyDescent="0.35">
      <c r="A29" s="28" t="b">
        <v>1</v>
      </c>
      <c r="B29" s="2" t="s">
        <v>598</v>
      </c>
      <c r="C29" s="2" t="s">
        <v>599</v>
      </c>
      <c r="D29" s="2">
        <v>33.270000000000003</v>
      </c>
      <c r="E29" s="85">
        <v>5.4799999999999996E-3</v>
      </c>
      <c r="F29" s="2">
        <v>0</v>
      </c>
      <c r="G29" s="35"/>
      <c r="H29" s="35"/>
      <c r="I29" s="2">
        <f t="shared" si="4"/>
        <v>-11.050000000000004</v>
      </c>
      <c r="J29" s="85">
        <f t="shared" si="1"/>
        <v>-10.679999999999996</v>
      </c>
      <c r="K29" s="85">
        <f t="shared" si="6"/>
        <v>0.3700000000000081</v>
      </c>
      <c r="L29" s="2">
        <f t="shared" si="3"/>
        <v>0.77378249677119071</v>
      </c>
      <c r="M29" s="29">
        <f t="shared" ref="M29" si="9">AVERAGE(L27:L29)</f>
        <v>0.74631220585622282</v>
      </c>
      <c r="N29" s="2"/>
      <c r="O29" s="28" t="b">
        <v>1</v>
      </c>
      <c r="P29" s="2" t="s">
        <v>598</v>
      </c>
      <c r="Q29" s="2" t="s">
        <v>599</v>
      </c>
      <c r="R29" s="2">
        <v>22.22</v>
      </c>
      <c r="S29" s="85">
        <v>1.3599999999999999E-2</v>
      </c>
      <c r="T29" s="2">
        <v>0</v>
      </c>
      <c r="U29" s="2"/>
      <c r="V29" s="2"/>
      <c r="W29" s="2"/>
      <c r="X29" s="2"/>
      <c r="Y29" s="2"/>
      <c r="Z29" s="29"/>
    </row>
    <row r="30" spans="1:26" x14ac:dyDescent="0.35">
      <c r="A30" s="28" t="b">
        <v>1</v>
      </c>
      <c r="B30" s="2" t="s">
        <v>600</v>
      </c>
      <c r="C30" s="2" t="s">
        <v>601</v>
      </c>
      <c r="D30" s="2">
        <v>32.619999999999997</v>
      </c>
      <c r="E30" s="85">
        <v>9.4000000000000004E-3</v>
      </c>
      <c r="F30" s="2">
        <v>0</v>
      </c>
      <c r="G30" s="35"/>
      <c r="H30" s="35"/>
      <c r="I30" s="2">
        <f t="shared" si="4"/>
        <v>-10.939999999999998</v>
      </c>
      <c r="J30" s="85">
        <f t="shared" si="1"/>
        <v>-10.679999999999996</v>
      </c>
      <c r="K30" s="85">
        <f t="shared" si="6"/>
        <v>0.26000000000000156</v>
      </c>
      <c r="L30" s="2">
        <f t="shared" si="3"/>
        <v>0.83508791942836846</v>
      </c>
      <c r="M30" s="29"/>
      <c r="N30" s="2"/>
      <c r="O30" s="28" t="b">
        <v>1</v>
      </c>
      <c r="P30" s="2" t="s">
        <v>600</v>
      </c>
      <c r="Q30" s="2" t="s">
        <v>601</v>
      </c>
      <c r="R30" s="2">
        <v>21.68</v>
      </c>
      <c r="S30" s="85">
        <v>0.02</v>
      </c>
      <c r="T30" s="2">
        <v>0</v>
      </c>
      <c r="U30" s="2"/>
      <c r="V30" s="2"/>
      <c r="W30" s="2"/>
      <c r="X30" s="2"/>
      <c r="Y30" s="2"/>
      <c r="Z30" s="29"/>
    </row>
    <row r="31" spans="1:26" x14ac:dyDescent="0.35">
      <c r="A31" s="28" t="b">
        <v>1</v>
      </c>
      <c r="B31" s="2" t="s">
        <v>602</v>
      </c>
      <c r="C31" s="2" t="s">
        <v>603</v>
      </c>
      <c r="D31" s="2">
        <v>33.08</v>
      </c>
      <c r="E31" s="85">
        <v>6.3499999999999997E-3</v>
      </c>
      <c r="F31" s="2">
        <v>0</v>
      </c>
      <c r="G31" s="35"/>
      <c r="H31" s="35"/>
      <c r="I31" s="2">
        <f t="shared" si="4"/>
        <v>-11.36</v>
      </c>
      <c r="J31" s="85">
        <f t="shared" si="1"/>
        <v>-10.679999999999996</v>
      </c>
      <c r="K31" s="85">
        <f t="shared" si="6"/>
        <v>0.68000000000000327</v>
      </c>
      <c r="L31" s="2">
        <f t="shared" si="3"/>
        <v>0.6241652744508045</v>
      </c>
      <c r="M31" s="29"/>
      <c r="N31" s="2"/>
      <c r="O31" s="28" t="b">
        <v>1</v>
      </c>
      <c r="P31" s="2" t="s">
        <v>602</v>
      </c>
      <c r="Q31" s="2" t="s">
        <v>603</v>
      </c>
      <c r="R31" s="2">
        <v>21.72</v>
      </c>
      <c r="S31" s="85">
        <v>1.95E-2</v>
      </c>
      <c r="T31" s="2">
        <v>0</v>
      </c>
      <c r="U31" s="2"/>
      <c r="V31" s="2"/>
      <c r="W31" s="2"/>
      <c r="X31" s="2"/>
      <c r="Y31" s="2"/>
      <c r="Z31" s="29"/>
    </row>
    <row r="32" spans="1:26" x14ac:dyDescent="0.35">
      <c r="A32" s="28" t="b">
        <v>1</v>
      </c>
      <c r="B32" s="2" t="s">
        <v>604</v>
      </c>
      <c r="C32" s="2" t="s">
        <v>605</v>
      </c>
      <c r="D32" s="2">
        <v>34.53</v>
      </c>
      <c r="E32" s="85">
        <v>2.65E-3</v>
      </c>
      <c r="F32" s="2">
        <v>0</v>
      </c>
      <c r="G32" s="35"/>
      <c r="H32" s="35"/>
      <c r="I32" s="2">
        <f t="shared" si="4"/>
        <v>-12.89</v>
      </c>
      <c r="J32" s="85">
        <f t="shared" si="1"/>
        <v>-10.679999999999996</v>
      </c>
      <c r="K32" s="85">
        <f t="shared" si="6"/>
        <v>2.2100000000000044</v>
      </c>
      <c r="L32" s="2">
        <f t="shared" si="3"/>
        <v>0.21613430782696569</v>
      </c>
      <c r="M32" s="29">
        <f t="shared" ref="M32" si="10">AVERAGE(L30:L32)</f>
        <v>0.55846250056871294</v>
      </c>
      <c r="N32" s="2"/>
      <c r="O32" s="28" t="b">
        <v>1</v>
      </c>
      <c r="P32" s="2" t="s">
        <v>604</v>
      </c>
      <c r="Q32" s="2" t="s">
        <v>605</v>
      </c>
      <c r="R32" s="2">
        <v>21.64</v>
      </c>
      <c r="S32" s="85">
        <v>2.06E-2</v>
      </c>
      <c r="T32" s="2">
        <v>0</v>
      </c>
      <c r="U32" s="2"/>
      <c r="V32" s="2"/>
      <c r="W32" s="2"/>
      <c r="X32" s="2"/>
      <c r="Y32" s="2"/>
      <c r="Z32" s="29"/>
    </row>
    <row r="33" spans="1:26" x14ac:dyDescent="0.35">
      <c r="A33" s="28" t="b">
        <v>1</v>
      </c>
      <c r="B33" s="2" t="s">
        <v>606</v>
      </c>
      <c r="C33" s="2" t="s">
        <v>607</v>
      </c>
      <c r="D33" s="2">
        <v>32.840000000000003</v>
      </c>
      <c r="E33" s="85">
        <v>7.7299999999999999E-3</v>
      </c>
      <c r="F33" s="2">
        <v>0</v>
      </c>
      <c r="G33" s="35"/>
      <c r="H33" s="35"/>
      <c r="I33" s="2">
        <f t="shared" si="4"/>
        <v>-11.820000000000004</v>
      </c>
      <c r="J33" s="85">
        <f t="shared" si="1"/>
        <v>-10.679999999999996</v>
      </c>
      <c r="K33" s="85">
        <f t="shared" si="6"/>
        <v>1.1400000000000077</v>
      </c>
      <c r="L33" s="2">
        <f t="shared" si="3"/>
        <v>0.45375957765857805</v>
      </c>
      <c r="M33" s="29"/>
      <c r="N33" s="2"/>
      <c r="O33" s="28" t="b">
        <v>1</v>
      </c>
      <c r="P33" s="2" t="s">
        <v>606</v>
      </c>
      <c r="Q33" s="2" t="s">
        <v>607</v>
      </c>
      <c r="R33" s="2">
        <v>21.02</v>
      </c>
      <c r="S33" s="85">
        <v>3.2199999999999999E-2</v>
      </c>
      <c r="T33" s="2">
        <v>0</v>
      </c>
      <c r="U33" s="2"/>
      <c r="V33" s="2"/>
      <c r="W33" s="2"/>
      <c r="X33" s="2"/>
      <c r="Y33" s="2"/>
      <c r="Z33" s="29"/>
    </row>
    <row r="34" spans="1:26" x14ac:dyDescent="0.35">
      <c r="A34" s="28" t="b">
        <v>1</v>
      </c>
      <c r="B34" s="2" t="s">
        <v>608</v>
      </c>
      <c r="C34" s="2" t="s">
        <v>609</v>
      </c>
      <c r="D34" s="2">
        <v>32.69</v>
      </c>
      <c r="E34" s="85">
        <v>8.8199999999999997E-3</v>
      </c>
      <c r="F34" s="2">
        <v>0</v>
      </c>
      <c r="G34" s="35"/>
      <c r="H34" s="35"/>
      <c r="I34" s="2">
        <f t="shared" si="4"/>
        <v>-11.579999999999998</v>
      </c>
      <c r="J34" s="85">
        <f t="shared" si="1"/>
        <v>-10.679999999999996</v>
      </c>
      <c r="K34" s="85">
        <f t="shared" si="6"/>
        <v>0.90000000000000213</v>
      </c>
      <c r="L34" s="2">
        <f t="shared" si="3"/>
        <v>0.53588673126814579</v>
      </c>
      <c r="M34" s="29"/>
      <c r="N34" s="2"/>
      <c r="O34" s="28" t="b">
        <v>1</v>
      </c>
      <c r="P34" s="2" t="s">
        <v>608</v>
      </c>
      <c r="Q34" s="2" t="s">
        <v>609</v>
      </c>
      <c r="R34" s="2">
        <v>21.11</v>
      </c>
      <c r="S34" s="85">
        <v>0.03</v>
      </c>
      <c r="T34" s="2">
        <v>0</v>
      </c>
      <c r="U34" s="2"/>
      <c r="V34" s="2"/>
      <c r="W34" s="2"/>
      <c r="X34" s="2"/>
      <c r="Y34" s="2"/>
      <c r="Z34" s="29"/>
    </row>
    <row r="35" spans="1:26" x14ac:dyDescent="0.35">
      <c r="A35" s="28" t="b">
        <v>1</v>
      </c>
      <c r="B35" s="2" t="s">
        <v>610</v>
      </c>
      <c r="C35" s="2" t="s">
        <v>611</v>
      </c>
      <c r="D35" s="2">
        <v>32.57</v>
      </c>
      <c r="E35" s="85">
        <v>9.8300000000000002E-3</v>
      </c>
      <c r="F35" s="2">
        <v>0</v>
      </c>
      <c r="G35" s="35"/>
      <c r="H35" s="35"/>
      <c r="I35" s="2">
        <f t="shared" si="4"/>
        <v>-11.580000000000002</v>
      </c>
      <c r="J35" s="85">
        <f t="shared" si="1"/>
        <v>-10.679999999999996</v>
      </c>
      <c r="K35" s="85">
        <f t="shared" si="6"/>
        <v>0.90000000000000568</v>
      </c>
      <c r="L35" s="2">
        <f t="shared" si="3"/>
        <v>0.53588673126814446</v>
      </c>
      <c r="M35" s="29">
        <f t="shared" ref="M35" si="11">AVERAGE(L33:L35)</f>
        <v>0.50851101339828941</v>
      </c>
      <c r="N35" s="2"/>
      <c r="O35" s="28" t="b">
        <v>1</v>
      </c>
      <c r="P35" s="2" t="s">
        <v>610</v>
      </c>
      <c r="Q35" s="2" t="s">
        <v>611</v>
      </c>
      <c r="R35" s="2">
        <v>20.99</v>
      </c>
      <c r="S35" s="85">
        <v>3.2800000000000003E-2</v>
      </c>
      <c r="T35" s="2">
        <v>0</v>
      </c>
      <c r="U35" s="2"/>
      <c r="V35" s="2"/>
      <c r="W35" s="2"/>
      <c r="X35" s="2"/>
      <c r="Y35" s="2"/>
      <c r="Z35" s="29"/>
    </row>
    <row r="36" spans="1:26" x14ac:dyDescent="0.35">
      <c r="A36" s="28" t="b">
        <v>1</v>
      </c>
      <c r="B36" s="2" t="s">
        <v>612</v>
      </c>
      <c r="C36" s="2" t="s">
        <v>613</v>
      </c>
      <c r="D36" s="2">
        <v>32.28</v>
      </c>
      <c r="E36" s="85">
        <v>1.2999999999999999E-2</v>
      </c>
      <c r="F36" s="2">
        <v>0</v>
      </c>
      <c r="G36" s="35"/>
      <c r="H36" s="35"/>
      <c r="I36" s="2">
        <f t="shared" si="4"/>
        <v>-11.3</v>
      </c>
      <c r="J36" s="85">
        <f t="shared" si="1"/>
        <v>-10.679999999999996</v>
      </c>
      <c r="K36" s="85">
        <f t="shared" si="6"/>
        <v>0.62000000000000455</v>
      </c>
      <c r="L36" s="2">
        <f t="shared" si="3"/>
        <v>0.65067092772096469</v>
      </c>
      <c r="M36" s="29"/>
      <c r="N36" s="2"/>
      <c r="O36" s="28" t="b">
        <v>1</v>
      </c>
      <c r="P36" s="2" t="s">
        <v>612</v>
      </c>
      <c r="Q36" s="2" t="s">
        <v>613</v>
      </c>
      <c r="R36" s="2">
        <v>20.98</v>
      </c>
      <c r="S36" s="85">
        <v>3.3099999999999997E-2</v>
      </c>
      <c r="T36" s="2">
        <v>0</v>
      </c>
      <c r="U36" s="2"/>
      <c r="V36" s="2"/>
      <c r="W36" s="2"/>
      <c r="X36" s="2"/>
      <c r="Y36" s="2"/>
      <c r="Z36" s="29"/>
    </row>
    <row r="37" spans="1:26" x14ac:dyDescent="0.35">
      <c r="A37" s="28" t="b">
        <v>1</v>
      </c>
      <c r="B37" s="2" t="s">
        <v>614</v>
      </c>
      <c r="C37" s="2" t="s">
        <v>615</v>
      </c>
      <c r="D37" s="2">
        <v>32.96</v>
      </c>
      <c r="E37" s="85">
        <v>6.9699999999999996E-3</v>
      </c>
      <c r="F37" s="2">
        <v>0</v>
      </c>
      <c r="G37" s="35"/>
      <c r="H37" s="35"/>
      <c r="I37" s="2">
        <f t="shared" si="4"/>
        <v>-11.880000000000003</v>
      </c>
      <c r="J37" s="85">
        <f t="shared" si="1"/>
        <v>-10.679999999999996</v>
      </c>
      <c r="K37" s="85">
        <f t="shared" si="6"/>
        <v>1.2000000000000064</v>
      </c>
      <c r="L37" s="2">
        <f t="shared" si="3"/>
        <v>0.43527528164806012</v>
      </c>
      <c r="M37" s="29"/>
      <c r="N37" s="2"/>
      <c r="O37" s="28" t="b">
        <v>1</v>
      </c>
      <c r="P37" s="2" t="s">
        <v>614</v>
      </c>
      <c r="Q37" s="2" t="s">
        <v>615</v>
      </c>
      <c r="R37" s="2">
        <v>21.08</v>
      </c>
      <c r="S37" s="85">
        <v>3.0700000000000002E-2</v>
      </c>
      <c r="T37" s="2">
        <v>0</v>
      </c>
      <c r="U37" s="2"/>
      <c r="V37" s="2"/>
      <c r="W37" s="2"/>
      <c r="X37" s="2"/>
      <c r="Y37" s="2"/>
      <c r="Z37" s="29"/>
    </row>
    <row r="38" spans="1:26" x14ac:dyDescent="0.35">
      <c r="A38" s="28" t="b">
        <v>1</v>
      </c>
      <c r="B38" s="2" t="s">
        <v>616</v>
      </c>
      <c r="C38" s="2" t="s">
        <v>617</v>
      </c>
      <c r="D38" s="2">
        <v>31.97</v>
      </c>
      <c r="E38" s="85">
        <v>1.7899999999999999E-2</v>
      </c>
      <c r="F38" s="2">
        <v>0</v>
      </c>
      <c r="G38" s="35"/>
      <c r="H38" s="35"/>
      <c r="I38" s="2">
        <f t="shared" si="4"/>
        <v>-11</v>
      </c>
      <c r="J38" s="85">
        <f t="shared" si="1"/>
        <v>-10.679999999999996</v>
      </c>
      <c r="K38" s="85">
        <f t="shared" si="6"/>
        <v>0.32000000000000384</v>
      </c>
      <c r="L38" s="2">
        <f t="shared" si="3"/>
        <v>0.80106987758962001</v>
      </c>
      <c r="M38" s="29">
        <f t="shared" ref="M38" si="12">AVERAGE(L36:L38)</f>
        <v>0.62900536231954829</v>
      </c>
      <c r="N38" s="2"/>
      <c r="O38" s="28" t="b">
        <v>1</v>
      </c>
      <c r="P38" s="2" t="s">
        <v>616</v>
      </c>
      <c r="Q38" s="2" t="s">
        <v>617</v>
      </c>
      <c r="R38" s="2">
        <v>20.97</v>
      </c>
      <c r="S38" s="85">
        <v>3.32E-2</v>
      </c>
      <c r="T38" s="2">
        <v>0</v>
      </c>
      <c r="U38" s="2"/>
      <c r="V38" s="2"/>
      <c r="W38" s="2"/>
      <c r="X38" s="2"/>
      <c r="Y38" s="2"/>
      <c r="Z38" s="29"/>
    </row>
    <row r="39" spans="1:26" x14ac:dyDescent="0.35">
      <c r="A39" s="28" t="b">
        <v>1</v>
      </c>
      <c r="B39" s="2" t="s">
        <v>618</v>
      </c>
      <c r="C39" s="2" t="s">
        <v>619</v>
      </c>
      <c r="D39" s="2">
        <v>31.71</v>
      </c>
      <c r="E39" s="85">
        <v>2.3900000000000001E-2</v>
      </c>
      <c r="F39" s="2">
        <v>0</v>
      </c>
      <c r="G39" s="35"/>
      <c r="H39" s="35"/>
      <c r="I39" s="2">
        <f t="shared" si="4"/>
        <v>-11.240000000000002</v>
      </c>
      <c r="J39" s="85">
        <f t="shared" si="1"/>
        <v>-10.679999999999996</v>
      </c>
      <c r="K39" s="85">
        <f t="shared" si="6"/>
        <v>0.56000000000000583</v>
      </c>
      <c r="L39" s="2">
        <f t="shared" si="3"/>
        <v>0.67830216372383323</v>
      </c>
      <c r="M39" s="29"/>
      <c r="N39" s="2"/>
      <c r="O39" s="28" t="b">
        <v>1</v>
      </c>
      <c r="P39" s="2" t="s">
        <v>618</v>
      </c>
      <c r="Q39" s="2" t="s">
        <v>619</v>
      </c>
      <c r="R39" s="2">
        <v>20.47</v>
      </c>
      <c r="S39" s="85">
        <v>4.7500000000000001E-2</v>
      </c>
      <c r="T39" s="2">
        <v>0</v>
      </c>
      <c r="U39" s="2"/>
      <c r="V39" s="2"/>
      <c r="W39" s="2"/>
      <c r="X39" s="2"/>
      <c r="Y39" s="2"/>
      <c r="Z39" s="29"/>
    </row>
    <row r="40" spans="1:26" x14ac:dyDescent="0.35">
      <c r="A40" s="28" t="b">
        <v>1</v>
      </c>
      <c r="B40" s="2" t="s">
        <v>620</v>
      </c>
      <c r="C40" s="2" t="s">
        <v>621</v>
      </c>
      <c r="D40" s="2">
        <v>32.61</v>
      </c>
      <c r="E40" s="85">
        <v>9.4699999999999993E-3</v>
      </c>
      <c r="F40" s="2">
        <v>0</v>
      </c>
      <c r="G40" s="35"/>
      <c r="H40" s="35"/>
      <c r="I40" s="2">
        <f t="shared" si="4"/>
        <v>-12.129999999999999</v>
      </c>
      <c r="J40" s="85">
        <f t="shared" si="1"/>
        <v>-10.679999999999996</v>
      </c>
      <c r="K40" s="85">
        <f t="shared" si="6"/>
        <v>1.4500000000000028</v>
      </c>
      <c r="L40" s="2">
        <f t="shared" si="3"/>
        <v>0.36602142398640564</v>
      </c>
      <c r="M40" s="29"/>
      <c r="N40" s="2"/>
      <c r="O40" s="28" t="b">
        <v>1</v>
      </c>
      <c r="P40" s="2" t="s">
        <v>620</v>
      </c>
      <c r="Q40" s="2" t="s">
        <v>621</v>
      </c>
      <c r="R40" s="2">
        <v>20.48</v>
      </c>
      <c r="S40" s="85">
        <v>4.7100000000000003E-2</v>
      </c>
      <c r="T40" s="2">
        <v>0</v>
      </c>
      <c r="U40" s="2"/>
      <c r="V40" s="2"/>
      <c r="W40" s="2"/>
      <c r="X40" s="2"/>
      <c r="Y40" s="2"/>
      <c r="Z40" s="29"/>
    </row>
    <row r="41" spans="1:26" x14ac:dyDescent="0.35">
      <c r="A41" s="28" t="b">
        <v>1</v>
      </c>
      <c r="B41" s="2" t="s">
        <v>622</v>
      </c>
      <c r="C41" s="2" t="s">
        <v>623</v>
      </c>
      <c r="D41" s="2">
        <v>31.86</v>
      </c>
      <c r="E41" s="85">
        <v>2.0199999999999999E-2</v>
      </c>
      <c r="F41" s="2">
        <v>0</v>
      </c>
      <c r="G41" s="35"/>
      <c r="H41" s="35"/>
      <c r="I41" s="2">
        <f t="shared" si="4"/>
        <v>-11.52</v>
      </c>
      <c r="J41" s="85">
        <f t="shared" si="1"/>
        <v>-10.679999999999996</v>
      </c>
      <c r="K41" s="85">
        <f t="shared" si="6"/>
        <v>0.84000000000000341</v>
      </c>
      <c r="L41" s="2">
        <f t="shared" si="3"/>
        <v>0.55864356903610868</v>
      </c>
      <c r="M41" s="29">
        <f t="shared" ref="M41" si="13">AVERAGE(L39:L41)</f>
        <v>0.53432238558211587</v>
      </c>
      <c r="N41" s="2"/>
      <c r="O41" s="28" t="b">
        <v>1</v>
      </c>
      <c r="P41" s="2" t="s">
        <v>622</v>
      </c>
      <c r="Q41" s="2" t="s">
        <v>623</v>
      </c>
      <c r="R41" s="2">
        <v>20.34</v>
      </c>
      <c r="S41" s="85">
        <v>5.21E-2</v>
      </c>
      <c r="T41" s="2">
        <v>0</v>
      </c>
      <c r="U41" s="2"/>
      <c r="V41" s="2"/>
      <c r="W41" s="2"/>
      <c r="X41" s="2"/>
      <c r="Y41" s="2"/>
      <c r="Z41" s="29"/>
    </row>
    <row r="42" spans="1:26" x14ac:dyDescent="0.35">
      <c r="A42" s="28" t="b">
        <v>1</v>
      </c>
      <c r="B42" s="2" t="s">
        <v>624</v>
      </c>
      <c r="C42" s="2" t="s">
        <v>625</v>
      </c>
      <c r="D42" s="2">
        <v>31.81</v>
      </c>
      <c r="E42" s="85">
        <v>2.1399999999999999E-2</v>
      </c>
      <c r="F42" s="2">
        <v>0</v>
      </c>
      <c r="G42" s="35"/>
      <c r="H42" s="35"/>
      <c r="I42" s="2">
        <f t="shared" si="4"/>
        <v>-10.79</v>
      </c>
      <c r="J42" s="85">
        <f t="shared" si="1"/>
        <v>-10.679999999999996</v>
      </c>
      <c r="K42" s="85">
        <f t="shared" si="6"/>
        <v>0.11000000000000298</v>
      </c>
      <c r="L42" s="2">
        <f t="shared" si="3"/>
        <v>0.92658806189036891</v>
      </c>
      <c r="M42" s="29"/>
      <c r="N42" s="2"/>
      <c r="O42" s="28" t="b">
        <v>1</v>
      </c>
      <c r="P42" s="2" t="s">
        <v>624</v>
      </c>
      <c r="Q42" s="2" t="s">
        <v>625</v>
      </c>
      <c r="R42" s="2">
        <v>21.02</v>
      </c>
      <c r="S42" s="85">
        <v>3.2000000000000001E-2</v>
      </c>
      <c r="T42" s="2">
        <v>0</v>
      </c>
      <c r="U42" s="2"/>
      <c r="V42" s="2"/>
      <c r="W42" s="2"/>
      <c r="X42" s="2"/>
      <c r="Y42" s="2"/>
      <c r="Z42" s="29"/>
    </row>
    <row r="43" spans="1:26" x14ac:dyDescent="0.35">
      <c r="A43" s="28" t="b">
        <v>1</v>
      </c>
      <c r="B43" s="2" t="s">
        <v>626</v>
      </c>
      <c r="C43" s="2" t="s">
        <v>627</v>
      </c>
      <c r="D43" s="2">
        <v>32.86</v>
      </c>
      <c r="E43" s="85">
        <v>7.5500000000000003E-3</v>
      </c>
      <c r="F43" s="2">
        <v>0</v>
      </c>
      <c r="G43" s="35"/>
      <c r="H43" s="35"/>
      <c r="I43" s="2">
        <f t="shared" si="4"/>
        <v>-11.82</v>
      </c>
      <c r="J43" s="85">
        <f t="shared" si="1"/>
        <v>-10.679999999999996</v>
      </c>
      <c r="K43" s="85">
        <f t="shared" si="6"/>
        <v>1.1400000000000041</v>
      </c>
      <c r="L43" s="2">
        <f t="shared" si="3"/>
        <v>0.45375957765857916</v>
      </c>
      <c r="M43" s="29"/>
      <c r="N43" s="2"/>
      <c r="O43" s="28" t="b">
        <v>1</v>
      </c>
      <c r="P43" s="2" t="s">
        <v>626</v>
      </c>
      <c r="Q43" s="2" t="s">
        <v>627</v>
      </c>
      <c r="R43" s="2">
        <v>21.04</v>
      </c>
      <c r="S43" s="85">
        <v>3.1600000000000003E-2</v>
      </c>
      <c r="T43" s="2">
        <v>0</v>
      </c>
      <c r="U43" s="2"/>
      <c r="V43" s="2"/>
      <c r="W43" s="2"/>
      <c r="X43" s="2"/>
      <c r="Y43" s="2"/>
      <c r="Z43" s="29"/>
    </row>
    <row r="44" spans="1:26" x14ac:dyDescent="0.35">
      <c r="A44" s="28" t="b">
        <v>1</v>
      </c>
      <c r="B44" s="2" t="s">
        <v>628</v>
      </c>
      <c r="C44" s="2" t="s">
        <v>629</v>
      </c>
      <c r="D44" s="2">
        <v>32.299999999999997</v>
      </c>
      <c r="E44" s="85">
        <v>1.2699999999999999E-2</v>
      </c>
      <c r="F44" s="2">
        <v>0</v>
      </c>
      <c r="G44" s="35"/>
      <c r="H44" s="35"/>
      <c r="I44" s="2">
        <f t="shared" si="4"/>
        <v>-11.309999999999999</v>
      </c>
      <c r="J44" s="85">
        <f t="shared" si="1"/>
        <v>-10.679999999999996</v>
      </c>
      <c r="K44" s="85">
        <f t="shared" si="6"/>
        <v>0.63000000000000256</v>
      </c>
      <c r="L44" s="2">
        <f t="shared" si="3"/>
        <v>0.64617641531874503</v>
      </c>
      <c r="M44" s="29">
        <f t="shared" ref="M44" si="14">AVERAGE(L42:L44)</f>
        <v>0.6755080182892309</v>
      </c>
      <c r="N44" s="2"/>
      <c r="O44" s="28" t="b">
        <v>1</v>
      </c>
      <c r="P44" s="2" t="s">
        <v>628</v>
      </c>
      <c r="Q44" s="2" t="s">
        <v>629</v>
      </c>
      <c r="R44" s="2">
        <v>20.99</v>
      </c>
      <c r="S44" s="85">
        <v>3.2800000000000003E-2</v>
      </c>
      <c r="T44" s="2">
        <v>0</v>
      </c>
      <c r="U44" s="2"/>
      <c r="V44" s="2"/>
      <c r="W44" s="2"/>
      <c r="X44" s="2"/>
      <c r="Y44" s="2"/>
      <c r="Z44" s="29"/>
    </row>
    <row r="45" spans="1:26" x14ac:dyDescent="0.35">
      <c r="A45" s="28" t="b">
        <v>1</v>
      </c>
      <c r="B45" s="2" t="s">
        <v>630</v>
      </c>
      <c r="C45" s="2" t="s">
        <v>631</v>
      </c>
      <c r="D45" s="2">
        <v>30.62</v>
      </c>
      <c r="E45" s="85">
        <v>9.2999999999999999E-2</v>
      </c>
      <c r="F45" s="2">
        <v>0</v>
      </c>
      <c r="G45" s="35"/>
      <c r="H45" s="35"/>
      <c r="I45" s="2">
        <f t="shared" si="4"/>
        <v>-10.170000000000002</v>
      </c>
      <c r="J45" s="85">
        <f t="shared" si="1"/>
        <v>-10.679999999999996</v>
      </c>
      <c r="K45" s="85">
        <f t="shared" si="6"/>
        <v>-0.50999999999999446</v>
      </c>
      <c r="L45" s="2">
        <f t="shared" si="3"/>
        <v>1.4240501955970664</v>
      </c>
      <c r="M45" s="29"/>
      <c r="N45" s="2"/>
      <c r="O45" s="28" t="b">
        <v>1</v>
      </c>
      <c r="P45" s="2" t="s">
        <v>630</v>
      </c>
      <c r="Q45" s="2" t="s">
        <v>631</v>
      </c>
      <c r="R45" s="2">
        <v>20.45</v>
      </c>
      <c r="S45" s="85">
        <v>4.8000000000000001E-2</v>
      </c>
      <c r="T45" s="2">
        <v>0</v>
      </c>
      <c r="U45" s="2"/>
      <c r="V45" s="2"/>
      <c r="W45" s="2"/>
      <c r="X45" s="2"/>
      <c r="Y45" s="2"/>
      <c r="Z45" s="29"/>
    </row>
    <row r="46" spans="1:26" x14ac:dyDescent="0.35">
      <c r="A46" s="28" t="b">
        <v>1</v>
      </c>
      <c r="B46" s="2" t="s">
        <v>632</v>
      </c>
      <c r="C46" s="2" t="s">
        <v>633</v>
      </c>
      <c r="D46" s="2">
        <v>30.66</v>
      </c>
      <c r="E46" s="85">
        <v>8.7900000000000006E-2</v>
      </c>
      <c r="F46" s="2">
        <v>0</v>
      </c>
      <c r="G46" s="35"/>
      <c r="H46" s="35"/>
      <c r="I46" s="2">
        <f t="shared" si="4"/>
        <v>-10.149999999999999</v>
      </c>
      <c r="J46" s="85">
        <f t="shared" si="1"/>
        <v>-10.679999999999996</v>
      </c>
      <c r="K46" s="85">
        <f t="shared" si="6"/>
        <v>-0.52999999999999758</v>
      </c>
      <c r="L46" s="2">
        <f t="shared" si="3"/>
        <v>1.4439291955224935</v>
      </c>
      <c r="M46" s="29"/>
      <c r="N46" s="2"/>
      <c r="O46" s="28" t="b">
        <v>1</v>
      </c>
      <c r="P46" s="2" t="s">
        <v>632</v>
      </c>
      <c r="Q46" s="2" t="s">
        <v>633</v>
      </c>
      <c r="R46" s="2">
        <v>20.51</v>
      </c>
      <c r="S46" s="85">
        <v>4.5999999999999999E-2</v>
      </c>
      <c r="T46" s="2">
        <v>0</v>
      </c>
      <c r="U46" s="2"/>
      <c r="V46" s="2"/>
      <c r="W46" s="2"/>
      <c r="X46" s="2"/>
      <c r="Y46" s="2"/>
      <c r="Z46" s="29"/>
    </row>
    <row r="47" spans="1:26" x14ac:dyDescent="0.35">
      <c r="A47" s="28" t="b">
        <v>1</v>
      </c>
      <c r="B47" s="2" t="s">
        <v>634</v>
      </c>
      <c r="C47" s="2" t="s">
        <v>635</v>
      </c>
      <c r="D47" s="2">
        <v>30.66</v>
      </c>
      <c r="E47" s="85">
        <v>8.8300000000000003E-2</v>
      </c>
      <c r="F47" s="2">
        <v>0</v>
      </c>
      <c r="G47" s="35"/>
      <c r="H47" s="35"/>
      <c r="I47" s="2">
        <f t="shared" si="4"/>
        <v>-10.190000000000001</v>
      </c>
      <c r="J47" s="85">
        <f t="shared" si="1"/>
        <v>-10.679999999999996</v>
      </c>
      <c r="K47" s="85">
        <f t="shared" si="6"/>
        <v>-0.48999999999999488</v>
      </c>
      <c r="L47" s="2">
        <f t="shared" si="3"/>
        <v>1.4044448757379921</v>
      </c>
      <c r="M47" s="29">
        <f t="shared" ref="M47" si="15">AVERAGE(L45:L47)</f>
        <v>1.4241414222858506</v>
      </c>
      <c r="N47" s="2"/>
      <c r="O47" s="28" t="b">
        <v>1</v>
      </c>
      <c r="P47" s="2" t="s">
        <v>634</v>
      </c>
      <c r="Q47" s="2" t="s">
        <v>635</v>
      </c>
      <c r="R47" s="2">
        <v>20.47</v>
      </c>
      <c r="S47" s="85">
        <v>4.7600000000000003E-2</v>
      </c>
      <c r="T47" s="2">
        <v>0</v>
      </c>
      <c r="U47" s="2"/>
      <c r="V47" s="2"/>
      <c r="W47" s="2"/>
      <c r="X47" s="2"/>
      <c r="Y47" s="2"/>
      <c r="Z47" s="29"/>
    </row>
    <row r="48" spans="1:26" x14ac:dyDescent="0.35">
      <c r="A48" s="28" t="b">
        <v>1</v>
      </c>
      <c r="B48" s="2" t="s">
        <v>636</v>
      </c>
      <c r="C48" s="2" t="s">
        <v>637</v>
      </c>
      <c r="D48" s="2">
        <v>31.87</v>
      </c>
      <c r="E48" s="85">
        <v>0.02</v>
      </c>
      <c r="F48" s="2">
        <v>0</v>
      </c>
      <c r="G48" s="35"/>
      <c r="H48" s="35"/>
      <c r="I48" s="2">
        <f t="shared" si="4"/>
        <v>-11.07</v>
      </c>
      <c r="J48" s="85">
        <f t="shared" si="1"/>
        <v>-10.679999999999996</v>
      </c>
      <c r="K48" s="85">
        <f t="shared" si="6"/>
        <v>0.39000000000000412</v>
      </c>
      <c r="L48" s="2">
        <f t="shared" si="3"/>
        <v>0.76312960448027745</v>
      </c>
      <c r="M48" s="29"/>
      <c r="N48" s="2"/>
      <c r="O48" s="28" t="b">
        <v>1</v>
      </c>
      <c r="P48" s="2" t="s">
        <v>636</v>
      </c>
      <c r="Q48" s="2" t="s">
        <v>637</v>
      </c>
      <c r="R48" s="2">
        <v>20.8</v>
      </c>
      <c r="S48" s="85">
        <v>3.7400000000000003E-2</v>
      </c>
      <c r="T48" s="2">
        <v>0</v>
      </c>
      <c r="U48" s="2"/>
      <c r="V48" s="2"/>
      <c r="W48" s="2"/>
      <c r="X48" s="2"/>
      <c r="Y48" s="2"/>
      <c r="Z48" s="29"/>
    </row>
    <row r="49" spans="1:26" x14ac:dyDescent="0.35">
      <c r="A49" s="28" t="b">
        <v>1</v>
      </c>
      <c r="B49" s="2" t="s">
        <v>638</v>
      </c>
      <c r="C49" s="2" t="s">
        <v>639</v>
      </c>
      <c r="D49" s="2">
        <v>31.61</v>
      </c>
      <c r="E49" s="85">
        <v>2.69E-2</v>
      </c>
      <c r="F49" s="2">
        <v>0</v>
      </c>
      <c r="G49" s="35"/>
      <c r="H49" s="35"/>
      <c r="I49" s="2">
        <f t="shared" si="4"/>
        <v>-10.71</v>
      </c>
      <c r="J49" s="85">
        <f t="shared" si="1"/>
        <v>-10.679999999999996</v>
      </c>
      <c r="K49" s="85">
        <f t="shared" si="6"/>
        <v>3.000000000000469E-2</v>
      </c>
      <c r="L49" s="2">
        <f t="shared" si="3"/>
        <v>0.97942029758692384</v>
      </c>
      <c r="M49" s="29"/>
      <c r="N49" s="2"/>
      <c r="O49" s="28" t="b">
        <v>1</v>
      </c>
      <c r="P49" s="2" t="s">
        <v>638</v>
      </c>
      <c r="Q49" s="2" t="s">
        <v>639</v>
      </c>
      <c r="R49" s="2">
        <v>20.9</v>
      </c>
      <c r="S49" s="85">
        <v>3.5000000000000003E-2</v>
      </c>
      <c r="T49" s="2">
        <v>0</v>
      </c>
      <c r="U49" s="2"/>
      <c r="V49" s="2"/>
      <c r="W49" s="2"/>
      <c r="X49" s="2"/>
      <c r="Y49" s="2"/>
      <c r="Z49" s="29"/>
    </row>
    <row r="50" spans="1:26" x14ac:dyDescent="0.35">
      <c r="A50" s="28" t="b">
        <v>1</v>
      </c>
      <c r="B50" s="2" t="s">
        <v>640</v>
      </c>
      <c r="C50" s="2" t="s">
        <v>641</v>
      </c>
      <c r="D50" s="2">
        <v>31.54</v>
      </c>
      <c r="E50" s="85">
        <v>2.93E-2</v>
      </c>
      <c r="F50" s="2">
        <v>0</v>
      </c>
      <c r="G50" s="35"/>
      <c r="H50" s="35"/>
      <c r="I50" s="2">
        <f t="shared" si="4"/>
        <v>-10.719999999999999</v>
      </c>
      <c r="J50" s="85">
        <f t="shared" si="1"/>
        <v>-10.679999999999996</v>
      </c>
      <c r="K50" s="85">
        <f t="shared" si="6"/>
        <v>4.00000000000027E-2</v>
      </c>
      <c r="L50" s="2">
        <f t="shared" si="3"/>
        <v>0.97265494741228364</v>
      </c>
      <c r="M50" s="29">
        <f t="shared" ref="M50" si="16">AVERAGE(L48:L50)</f>
        <v>0.90506828315982835</v>
      </c>
      <c r="N50" s="2"/>
      <c r="O50" s="28" t="b">
        <v>1</v>
      </c>
      <c r="P50" s="2" t="s">
        <v>640</v>
      </c>
      <c r="Q50" s="2" t="s">
        <v>641</v>
      </c>
      <c r="R50" s="2">
        <v>20.82</v>
      </c>
      <c r="S50" s="85">
        <v>3.6999999999999998E-2</v>
      </c>
      <c r="T50" s="2">
        <v>0</v>
      </c>
      <c r="U50" s="2"/>
      <c r="V50" s="2"/>
      <c r="W50" s="2"/>
      <c r="X50" s="2"/>
      <c r="Y50" s="2"/>
      <c r="Z50" s="29"/>
    </row>
    <row r="51" spans="1:26" x14ac:dyDescent="0.35">
      <c r="A51" s="28" t="b">
        <v>1</v>
      </c>
      <c r="B51" s="2" t="s">
        <v>642</v>
      </c>
      <c r="C51" s="2" t="s">
        <v>643</v>
      </c>
      <c r="D51" s="2">
        <v>31.53</v>
      </c>
      <c r="E51" s="85">
        <v>2.9700000000000001E-2</v>
      </c>
      <c r="F51" s="2">
        <v>0</v>
      </c>
      <c r="G51" s="35"/>
      <c r="H51" s="35"/>
      <c r="I51" s="2">
        <f t="shared" si="4"/>
        <v>-10.540000000000003</v>
      </c>
      <c r="J51" s="85">
        <f t="shared" si="1"/>
        <v>-10.679999999999996</v>
      </c>
      <c r="K51" s="85">
        <f t="shared" si="6"/>
        <v>-0.13999999999999346</v>
      </c>
      <c r="L51" s="2">
        <f t="shared" si="3"/>
        <v>1.1019051158766058</v>
      </c>
      <c r="M51" s="29"/>
      <c r="N51" s="2"/>
      <c r="O51" s="28" t="b">
        <v>1</v>
      </c>
      <c r="P51" s="2" t="s">
        <v>642</v>
      </c>
      <c r="Q51" s="2" t="s">
        <v>643</v>
      </c>
      <c r="R51" s="2">
        <v>20.99</v>
      </c>
      <c r="S51" s="85">
        <v>3.27E-2</v>
      </c>
      <c r="T51" s="2">
        <v>0</v>
      </c>
      <c r="U51" s="2"/>
      <c r="V51" s="2"/>
      <c r="W51" s="2"/>
      <c r="X51" s="2"/>
      <c r="Y51" s="2"/>
      <c r="Z51" s="29"/>
    </row>
    <row r="52" spans="1:26" x14ac:dyDescent="0.35">
      <c r="A52" s="28" t="b">
        <v>1</v>
      </c>
      <c r="B52" s="2" t="s">
        <v>644</v>
      </c>
      <c r="C52" s="2" t="s">
        <v>645</v>
      </c>
      <c r="D52" s="2">
        <v>32.799999999999997</v>
      </c>
      <c r="E52" s="85">
        <v>7.9900000000000006E-3</v>
      </c>
      <c r="F52" s="2">
        <v>0</v>
      </c>
      <c r="G52" s="35"/>
      <c r="H52" s="35"/>
      <c r="I52" s="2">
        <f t="shared" si="4"/>
        <v>-11.729999999999997</v>
      </c>
      <c r="J52" s="85">
        <f t="shared" si="1"/>
        <v>-10.679999999999996</v>
      </c>
      <c r="K52" s="85">
        <f t="shared" si="6"/>
        <v>1.0500000000000007</v>
      </c>
      <c r="L52" s="2">
        <f t="shared" si="3"/>
        <v>0.48296816446242252</v>
      </c>
      <c r="M52" s="29"/>
      <c r="N52" s="2"/>
      <c r="O52" s="28" t="b">
        <v>1</v>
      </c>
      <c r="P52" s="2" t="s">
        <v>644</v>
      </c>
      <c r="Q52" s="2" t="s">
        <v>645</v>
      </c>
      <c r="R52" s="2">
        <v>21.07</v>
      </c>
      <c r="S52" s="85">
        <v>3.1E-2</v>
      </c>
      <c r="T52" s="2">
        <v>0</v>
      </c>
      <c r="U52" s="2"/>
      <c r="V52" s="2"/>
      <c r="W52" s="2"/>
      <c r="X52" s="2"/>
      <c r="Y52" s="2"/>
      <c r="Z52" s="29"/>
    </row>
    <row r="53" spans="1:26" x14ac:dyDescent="0.35">
      <c r="A53" s="28" t="b">
        <v>1</v>
      </c>
      <c r="B53" s="2" t="s">
        <v>646</v>
      </c>
      <c r="C53" s="2" t="s">
        <v>647</v>
      </c>
      <c r="D53" s="2">
        <v>31.06</v>
      </c>
      <c r="E53" s="85">
        <v>5.33E-2</v>
      </c>
      <c r="F53" s="2">
        <v>0</v>
      </c>
      <c r="G53" s="35"/>
      <c r="H53" s="35"/>
      <c r="I53" s="2">
        <f t="shared" si="4"/>
        <v>-10.129999999999999</v>
      </c>
      <c r="J53" s="85">
        <f t="shared" si="1"/>
        <v>-10.679999999999996</v>
      </c>
      <c r="K53" s="85">
        <f t="shared" si="6"/>
        <v>-0.54999999999999716</v>
      </c>
      <c r="L53" s="2">
        <f t="shared" si="3"/>
        <v>1.4640856959456225</v>
      </c>
      <c r="M53" s="29">
        <f t="shared" ref="M53" si="17">AVERAGE(L51:L53)</f>
        <v>1.0163196587615504</v>
      </c>
      <c r="N53" s="2"/>
      <c r="O53" s="28" t="b">
        <v>1</v>
      </c>
      <c r="P53" s="2" t="s">
        <v>646</v>
      </c>
      <c r="Q53" s="2" t="s">
        <v>647</v>
      </c>
      <c r="R53" s="2">
        <v>20.93</v>
      </c>
      <c r="S53" s="85">
        <v>3.4099999999999998E-2</v>
      </c>
      <c r="T53" s="2">
        <v>0</v>
      </c>
      <c r="U53" s="2"/>
      <c r="V53" s="2"/>
      <c r="W53" s="2"/>
      <c r="X53" s="2"/>
      <c r="Y53" s="2"/>
      <c r="Z53" s="29"/>
    </row>
    <row r="54" spans="1:26" x14ac:dyDescent="0.35">
      <c r="A54" s="28" t="b">
        <v>1</v>
      </c>
      <c r="B54" s="2" t="s">
        <v>648</v>
      </c>
      <c r="C54" s="2" t="s">
        <v>649</v>
      </c>
      <c r="D54" s="2">
        <v>31.99</v>
      </c>
      <c r="E54" s="85">
        <v>1.7500000000000002E-2</v>
      </c>
      <c r="F54" s="2">
        <v>0</v>
      </c>
      <c r="G54" s="35"/>
      <c r="H54" s="35"/>
      <c r="I54" s="2">
        <f t="shared" si="4"/>
        <v>-10.029999999999998</v>
      </c>
      <c r="J54" s="85">
        <f t="shared" si="1"/>
        <v>-10.679999999999996</v>
      </c>
      <c r="K54" s="85">
        <f t="shared" si="6"/>
        <v>-0.64999999999999858</v>
      </c>
      <c r="L54" s="2">
        <f t="shared" si="3"/>
        <v>1.5691681957935</v>
      </c>
      <c r="M54" s="29"/>
      <c r="N54" s="2"/>
      <c r="O54" s="28" t="b">
        <v>1</v>
      </c>
      <c r="P54" s="2" t="s">
        <v>648</v>
      </c>
      <c r="Q54" s="2" t="s">
        <v>649</v>
      </c>
      <c r="R54" s="2">
        <v>21.96</v>
      </c>
      <c r="S54" s="85">
        <v>1.6400000000000001E-2</v>
      </c>
      <c r="T54" s="2">
        <v>0</v>
      </c>
      <c r="U54" s="2"/>
      <c r="V54" s="2"/>
      <c r="W54" s="2"/>
      <c r="X54" s="2"/>
      <c r="Y54" s="2"/>
      <c r="Z54" s="29"/>
    </row>
    <row r="55" spans="1:26" x14ac:dyDescent="0.35">
      <c r="A55" s="28" t="b">
        <v>1</v>
      </c>
      <c r="B55" s="2" t="s">
        <v>650</v>
      </c>
      <c r="C55" s="2" t="s">
        <v>651</v>
      </c>
      <c r="D55" s="2">
        <v>32.24</v>
      </c>
      <c r="E55" s="85">
        <v>1.35E-2</v>
      </c>
      <c r="F55" s="2">
        <v>0</v>
      </c>
      <c r="G55" s="35"/>
      <c r="H55" s="35"/>
      <c r="I55" s="2">
        <f t="shared" si="4"/>
        <v>-10.190000000000001</v>
      </c>
      <c r="J55" s="85">
        <f t="shared" si="1"/>
        <v>-10.679999999999996</v>
      </c>
      <c r="K55" s="85">
        <f t="shared" si="6"/>
        <v>-0.48999999999999488</v>
      </c>
      <c r="L55" s="2">
        <f t="shared" si="3"/>
        <v>1.4044448757379921</v>
      </c>
      <c r="M55" s="29"/>
      <c r="N55" s="2"/>
      <c r="O55" s="28" t="b">
        <v>1</v>
      </c>
      <c r="P55" s="2" t="s">
        <v>650</v>
      </c>
      <c r="Q55" s="2" t="s">
        <v>651</v>
      </c>
      <c r="R55" s="2">
        <v>22.05</v>
      </c>
      <c r="S55" s="85">
        <v>1.54E-2</v>
      </c>
      <c r="T55" s="2">
        <v>0</v>
      </c>
      <c r="U55" s="2"/>
      <c r="V55" s="2"/>
      <c r="W55" s="2"/>
      <c r="X55" s="2"/>
      <c r="Y55" s="2"/>
      <c r="Z55" s="29"/>
    </row>
    <row r="56" spans="1:26" x14ac:dyDescent="0.35">
      <c r="A56" s="28" t="b">
        <v>1</v>
      </c>
      <c r="B56" s="2" t="s">
        <v>652</v>
      </c>
      <c r="C56" s="2" t="s">
        <v>653</v>
      </c>
      <c r="D56" s="2">
        <v>31.96</v>
      </c>
      <c r="E56" s="85">
        <v>1.8200000000000001E-2</v>
      </c>
      <c r="F56" s="2">
        <v>0</v>
      </c>
      <c r="G56" s="35"/>
      <c r="H56" s="35"/>
      <c r="I56" s="2">
        <f t="shared" si="4"/>
        <v>-9.9600000000000009</v>
      </c>
      <c r="J56" s="85">
        <f t="shared" si="1"/>
        <v>-10.679999999999996</v>
      </c>
      <c r="K56" s="85">
        <f t="shared" si="6"/>
        <v>-0.71999999999999531</v>
      </c>
      <c r="L56" s="2">
        <f t="shared" si="3"/>
        <v>1.6471820345351409</v>
      </c>
      <c r="M56" s="29">
        <f t="shared" ref="M56" si="18">AVERAGE(L54:L56)</f>
        <v>1.5402650353555443</v>
      </c>
      <c r="N56" s="2"/>
      <c r="O56" s="28" t="b">
        <v>1</v>
      </c>
      <c r="P56" s="2" t="s">
        <v>652</v>
      </c>
      <c r="Q56" s="2" t="s">
        <v>653</v>
      </c>
      <c r="R56" s="2">
        <v>22</v>
      </c>
      <c r="S56" s="85">
        <v>1.6E-2</v>
      </c>
      <c r="T56" s="2">
        <v>0</v>
      </c>
      <c r="U56" s="2"/>
      <c r="V56" s="2"/>
      <c r="W56" s="2"/>
      <c r="X56" s="2"/>
      <c r="Y56" s="2"/>
      <c r="Z56" s="29"/>
    </row>
    <row r="57" spans="1:26" x14ac:dyDescent="0.35">
      <c r="A57" s="28" t="b">
        <v>1</v>
      </c>
      <c r="B57" s="2" t="s">
        <v>654</v>
      </c>
      <c r="C57" s="2" t="s">
        <v>655</v>
      </c>
      <c r="D57" s="2">
        <v>31.67</v>
      </c>
      <c r="E57" s="85">
        <v>2.5100000000000001E-2</v>
      </c>
      <c r="F57" s="2">
        <v>0</v>
      </c>
      <c r="G57" s="35"/>
      <c r="H57" s="35"/>
      <c r="I57" s="2">
        <f t="shared" si="4"/>
        <v>-10.440000000000001</v>
      </c>
      <c r="J57" s="85">
        <f t="shared" si="1"/>
        <v>-10.679999999999996</v>
      </c>
      <c r="K57" s="85">
        <f t="shared" si="6"/>
        <v>-0.23999999999999488</v>
      </c>
      <c r="L57" s="2">
        <f t="shared" si="3"/>
        <v>1.1809926614295263</v>
      </c>
      <c r="M57" s="29"/>
      <c r="N57" s="2"/>
      <c r="O57" s="28" t="b">
        <v>1</v>
      </c>
      <c r="P57" s="2" t="s">
        <v>654</v>
      </c>
      <c r="Q57" s="2" t="s">
        <v>655</v>
      </c>
      <c r="R57" s="2">
        <v>21.23</v>
      </c>
      <c r="S57" s="85">
        <v>2.76E-2</v>
      </c>
      <c r="T57" s="2">
        <v>0</v>
      </c>
      <c r="U57" s="2"/>
      <c r="V57" s="2"/>
      <c r="W57" s="2"/>
      <c r="X57" s="2"/>
      <c r="Y57" s="2"/>
      <c r="Z57" s="29"/>
    </row>
    <row r="58" spans="1:26" x14ac:dyDescent="0.35">
      <c r="A58" s="28" t="b">
        <v>1</v>
      </c>
      <c r="B58" s="2" t="s">
        <v>656</v>
      </c>
      <c r="C58" s="2" t="s">
        <v>657</v>
      </c>
      <c r="D58" s="2">
        <v>32.090000000000003</v>
      </c>
      <c r="E58" s="85">
        <v>1.5800000000000002E-2</v>
      </c>
      <c r="F58" s="2">
        <v>0</v>
      </c>
      <c r="G58" s="35"/>
      <c r="H58" s="35"/>
      <c r="I58" s="2">
        <f t="shared" si="4"/>
        <v>-10.820000000000004</v>
      </c>
      <c r="J58" s="85">
        <f t="shared" si="1"/>
        <v>-10.679999999999996</v>
      </c>
      <c r="K58" s="85">
        <f t="shared" si="6"/>
        <v>0.14000000000000767</v>
      </c>
      <c r="L58" s="2">
        <f t="shared" si="3"/>
        <v>0.90751915531715599</v>
      </c>
      <c r="M58" s="29"/>
      <c r="N58" s="2"/>
      <c r="O58" s="28" t="b">
        <v>1</v>
      </c>
      <c r="P58" s="2" t="s">
        <v>656</v>
      </c>
      <c r="Q58" s="2" t="s">
        <v>657</v>
      </c>
      <c r="R58" s="2">
        <v>21.27</v>
      </c>
      <c r="S58" s="85">
        <v>2.69E-2</v>
      </c>
      <c r="T58" s="2">
        <v>0</v>
      </c>
      <c r="U58" s="2"/>
      <c r="V58" s="2"/>
      <c r="W58" s="2"/>
      <c r="X58" s="2"/>
      <c r="Y58" s="2"/>
      <c r="Z58" s="29"/>
    </row>
    <row r="59" spans="1:26" x14ac:dyDescent="0.35">
      <c r="A59" s="28" t="b">
        <v>1</v>
      </c>
      <c r="B59" s="2" t="s">
        <v>658</v>
      </c>
      <c r="C59" s="2" t="s">
        <v>659</v>
      </c>
      <c r="D59" s="2">
        <v>33.42</v>
      </c>
      <c r="E59" s="85">
        <v>4.9100000000000003E-3</v>
      </c>
      <c r="F59" s="2">
        <v>0</v>
      </c>
      <c r="G59" s="35"/>
      <c r="H59" s="35"/>
      <c r="I59" s="2">
        <f t="shared" si="4"/>
        <v>-12.170000000000002</v>
      </c>
      <c r="J59" s="85">
        <f t="shared" si="1"/>
        <v>-10.679999999999996</v>
      </c>
      <c r="K59" s="85">
        <f t="shared" si="6"/>
        <v>1.4900000000000055</v>
      </c>
      <c r="L59" s="2">
        <f t="shared" si="3"/>
        <v>0.35601254889926659</v>
      </c>
      <c r="M59" s="29">
        <f t="shared" ref="M59" si="19">AVERAGE(L57:L59)</f>
        <v>0.81484145521531637</v>
      </c>
      <c r="N59" s="2"/>
      <c r="O59" s="28" t="b">
        <v>1</v>
      </c>
      <c r="P59" s="2" t="s">
        <v>658</v>
      </c>
      <c r="Q59" s="2" t="s">
        <v>659</v>
      </c>
      <c r="R59" s="2">
        <v>21.25</v>
      </c>
      <c r="S59" s="85">
        <v>2.7099999999999999E-2</v>
      </c>
      <c r="T59" s="2">
        <v>0</v>
      </c>
      <c r="U59" s="2"/>
      <c r="V59" s="2"/>
      <c r="W59" s="2"/>
      <c r="X59" s="2"/>
      <c r="Y59" s="2"/>
      <c r="Z59" s="29"/>
    </row>
    <row r="60" spans="1:26" x14ac:dyDescent="0.35">
      <c r="A60" s="28" t="b">
        <v>1</v>
      </c>
      <c r="B60" s="2" t="s">
        <v>660</v>
      </c>
      <c r="C60" s="2" t="s">
        <v>661</v>
      </c>
      <c r="D60" s="2">
        <v>37.65</v>
      </c>
      <c r="E60" s="85">
        <v>2.6700000000000001E-3</v>
      </c>
      <c r="F60" s="2">
        <v>0</v>
      </c>
      <c r="G60" s="35"/>
      <c r="H60" s="35"/>
      <c r="I60" s="2">
        <f t="shared" si="4"/>
        <v>-13.829999999999998</v>
      </c>
      <c r="J60" s="85">
        <f t="shared" si="1"/>
        <v>-10.679999999999996</v>
      </c>
      <c r="K60" s="85">
        <f t="shared" si="6"/>
        <v>3.1500000000000021</v>
      </c>
      <c r="L60" s="2">
        <f t="shared" si="3"/>
        <v>0.11265630782635359</v>
      </c>
      <c r="M60" s="29"/>
      <c r="N60" s="2"/>
      <c r="O60" s="28" t="b">
        <v>1</v>
      </c>
      <c r="P60" s="2" t="s">
        <v>660</v>
      </c>
      <c r="Q60" s="2" t="s">
        <v>661</v>
      </c>
      <c r="R60" s="2">
        <v>23.82</v>
      </c>
      <c r="S60" s="85">
        <v>4.4400000000000004E-3</v>
      </c>
      <c r="T60" s="2">
        <v>0</v>
      </c>
      <c r="U60" s="2"/>
      <c r="V60" s="2"/>
      <c r="W60" s="2"/>
      <c r="X60" s="2"/>
      <c r="Y60" s="2"/>
      <c r="Z60" s="29"/>
    </row>
    <row r="61" spans="1:26" x14ac:dyDescent="0.35">
      <c r="A61" s="28" t="b">
        <v>1</v>
      </c>
      <c r="B61" s="2" t="s">
        <v>662</v>
      </c>
      <c r="C61" s="2" t="s">
        <v>663</v>
      </c>
      <c r="D61" s="2">
        <v>34.89</v>
      </c>
      <c r="E61" s="85">
        <v>2.32E-3</v>
      </c>
      <c r="F61" s="2">
        <v>0</v>
      </c>
      <c r="G61" s="35"/>
      <c r="H61" s="35"/>
      <c r="I61" s="2">
        <f t="shared" si="4"/>
        <v>-11.04</v>
      </c>
      <c r="J61" s="85">
        <f t="shared" si="1"/>
        <v>-10.679999999999996</v>
      </c>
      <c r="K61" s="85">
        <f t="shared" si="6"/>
        <v>0.36000000000000298</v>
      </c>
      <c r="L61" s="2">
        <f t="shared" si="3"/>
        <v>0.77916457966049824</v>
      </c>
      <c r="M61" s="29"/>
      <c r="N61" s="2"/>
      <c r="O61" s="28" t="b">
        <v>1</v>
      </c>
      <c r="P61" s="2" t="s">
        <v>662</v>
      </c>
      <c r="Q61" s="2" t="s">
        <v>663</v>
      </c>
      <c r="R61" s="2">
        <v>23.85</v>
      </c>
      <c r="S61" s="85">
        <v>4.3400000000000001E-3</v>
      </c>
      <c r="T61" s="2">
        <v>0</v>
      </c>
      <c r="U61" s="2"/>
      <c r="V61" s="2"/>
      <c r="W61" s="2"/>
      <c r="X61" s="2"/>
      <c r="Y61" s="2"/>
      <c r="Z61" s="29"/>
    </row>
    <row r="62" spans="1:26" x14ac:dyDescent="0.35">
      <c r="A62" s="28" t="b">
        <v>1</v>
      </c>
      <c r="B62" s="2" t="s">
        <v>664</v>
      </c>
      <c r="C62" s="2" t="s">
        <v>665</v>
      </c>
      <c r="D62" s="2">
        <v>34.14</v>
      </c>
      <c r="E62" s="85">
        <v>3.16E-3</v>
      </c>
      <c r="F62" s="2">
        <v>0</v>
      </c>
      <c r="G62" s="35"/>
      <c r="H62" s="35"/>
      <c r="I62" s="2">
        <f t="shared" si="4"/>
        <v>-10.32</v>
      </c>
      <c r="J62" s="85">
        <f t="shared" si="1"/>
        <v>-10.679999999999996</v>
      </c>
      <c r="K62" s="85">
        <f t="shared" si="6"/>
        <v>-0.35999999999999588</v>
      </c>
      <c r="L62" s="2">
        <f t="shared" si="3"/>
        <v>1.2834258975629005</v>
      </c>
      <c r="M62" s="29">
        <f t="shared" ref="M62" si="20">AVERAGE(L60:L62)</f>
        <v>0.72508226168325074</v>
      </c>
      <c r="N62" s="2"/>
      <c r="O62" s="28" t="b">
        <v>1</v>
      </c>
      <c r="P62" s="2" t="s">
        <v>664</v>
      </c>
      <c r="Q62" s="2" t="s">
        <v>665</v>
      </c>
      <c r="R62" s="2">
        <v>23.82</v>
      </c>
      <c r="S62" s="85">
        <v>4.45E-3</v>
      </c>
      <c r="T62" s="2">
        <v>0</v>
      </c>
      <c r="U62" s="2"/>
      <c r="V62" s="2"/>
      <c r="W62" s="2"/>
      <c r="X62" s="2"/>
      <c r="Y62" s="2"/>
      <c r="Z62" s="29"/>
    </row>
    <row r="63" spans="1:26" x14ac:dyDescent="0.35">
      <c r="A63" s="28" t="b">
        <v>1</v>
      </c>
      <c r="B63" s="2" t="s">
        <v>666</v>
      </c>
      <c r="C63" s="2" t="s">
        <v>667</v>
      </c>
      <c r="D63" s="2">
        <v>30.85</v>
      </c>
      <c r="E63" s="85">
        <v>6.93E-2</v>
      </c>
      <c r="F63" s="2">
        <v>0</v>
      </c>
      <c r="G63" s="35"/>
      <c r="H63" s="35"/>
      <c r="I63" s="2">
        <f t="shared" si="4"/>
        <v>-8.9500000000000028</v>
      </c>
      <c r="J63" s="85">
        <f t="shared" si="1"/>
        <v>-10.679999999999996</v>
      </c>
      <c r="K63" s="85">
        <f t="shared" si="6"/>
        <v>-1.7299999999999933</v>
      </c>
      <c r="L63" s="2">
        <f t="shared" si="3"/>
        <v>3.3172781832577516</v>
      </c>
      <c r="M63" s="29"/>
      <c r="N63" s="2"/>
      <c r="O63" s="28" t="b">
        <v>1</v>
      </c>
      <c r="P63" s="2" t="s">
        <v>666</v>
      </c>
      <c r="Q63" s="2" t="s">
        <v>667</v>
      </c>
      <c r="R63" s="2">
        <v>21.9</v>
      </c>
      <c r="S63" s="85">
        <v>1.72E-2</v>
      </c>
      <c r="T63" s="2">
        <v>0</v>
      </c>
      <c r="U63" s="2"/>
      <c r="V63" s="2"/>
      <c r="W63" s="2"/>
      <c r="X63" s="2"/>
      <c r="Y63" s="2"/>
      <c r="Z63" s="29"/>
    </row>
    <row r="64" spans="1:26" x14ac:dyDescent="0.35">
      <c r="A64" s="28" t="b">
        <v>1</v>
      </c>
      <c r="B64" s="2" t="s">
        <v>668</v>
      </c>
      <c r="C64" s="2" t="s">
        <v>669</v>
      </c>
      <c r="D64" s="2">
        <v>30.95</v>
      </c>
      <c r="E64" s="85">
        <v>6.1199999999999997E-2</v>
      </c>
      <c r="F64" s="2">
        <v>0</v>
      </c>
      <c r="G64" s="35"/>
      <c r="H64" s="35"/>
      <c r="I64" s="2">
        <f t="shared" si="4"/>
        <v>-9.02</v>
      </c>
      <c r="J64" s="85">
        <f t="shared" si="1"/>
        <v>-10.679999999999996</v>
      </c>
      <c r="K64" s="85">
        <f t="shared" si="6"/>
        <v>-1.6599999999999966</v>
      </c>
      <c r="L64" s="2">
        <f t="shared" si="3"/>
        <v>3.1601652474535009</v>
      </c>
      <c r="M64" s="29"/>
      <c r="N64" s="2"/>
      <c r="O64" s="28" t="b">
        <v>1</v>
      </c>
      <c r="P64" s="2" t="s">
        <v>668</v>
      </c>
      <c r="Q64" s="2" t="s">
        <v>669</v>
      </c>
      <c r="R64" s="2">
        <v>21.93</v>
      </c>
      <c r="S64" s="85">
        <v>1.6799999999999999E-2</v>
      </c>
      <c r="T64" s="2">
        <v>0</v>
      </c>
      <c r="U64" s="2"/>
      <c r="V64" s="2"/>
      <c r="W64" s="2"/>
      <c r="X64" s="2"/>
      <c r="Y64" s="2"/>
      <c r="Z64" s="29"/>
    </row>
    <row r="65" spans="1:26" x14ac:dyDescent="0.35">
      <c r="A65" s="28" t="b">
        <v>1</v>
      </c>
      <c r="B65" s="2" t="s">
        <v>670</v>
      </c>
      <c r="C65" s="2" t="s">
        <v>671</v>
      </c>
      <c r="D65" s="2">
        <v>31.06</v>
      </c>
      <c r="E65" s="85">
        <v>5.2999999999999999E-2</v>
      </c>
      <c r="F65" s="2">
        <v>0</v>
      </c>
      <c r="G65" s="35"/>
      <c r="H65" s="35"/>
      <c r="I65" s="2">
        <f t="shared" si="4"/>
        <v>-9.16</v>
      </c>
      <c r="J65" s="85">
        <f t="shared" si="1"/>
        <v>-10.679999999999996</v>
      </c>
      <c r="K65" s="85">
        <f t="shared" si="6"/>
        <v>-1.519999999999996</v>
      </c>
      <c r="L65" s="2">
        <f t="shared" si="3"/>
        <v>2.8679104960316466</v>
      </c>
      <c r="M65" s="29">
        <f t="shared" ref="M65" si="21">AVERAGE(L63:L65)</f>
        <v>3.1151179755809664</v>
      </c>
      <c r="N65" s="2"/>
      <c r="O65" s="28" t="b">
        <v>1</v>
      </c>
      <c r="P65" s="2" t="s">
        <v>670</v>
      </c>
      <c r="Q65" s="2" t="s">
        <v>671</v>
      </c>
      <c r="R65" s="2">
        <v>21.9</v>
      </c>
      <c r="S65" s="85">
        <v>1.7100000000000001E-2</v>
      </c>
      <c r="T65" s="2">
        <v>0</v>
      </c>
      <c r="U65" s="2"/>
      <c r="V65" s="2"/>
      <c r="W65" s="2"/>
      <c r="X65" s="2"/>
      <c r="Y65" s="2"/>
      <c r="Z65" s="29"/>
    </row>
    <row r="66" spans="1:26" x14ac:dyDescent="0.35">
      <c r="A66" s="28" t="b">
        <v>1</v>
      </c>
      <c r="B66" s="2" t="s">
        <v>672</v>
      </c>
      <c r="C66" s="2" t="s">
        <v>673</v>
      </c>
      <c r="D66" s="2">
        <v>32.03</v>
      </c>
      <c r="E66" s="85">
        <v>1.6899999999999998E-2</v>
      </c>
      <c r="F66" s="2">
        <v>0</v>
      </c>
      <c r="G66" s="35"/>
      <c r="H66" s="35"/>
      <c r="I66" s="2">
        <f t="shared" si="4"/>
        <v>-10.86</v>
      </c>
      <c r="J66" s="85">
        <f t="shared" si="1"/>
        <v>-10.679999999999996</v>
      </c>
      <c r="K66" s="85">
        <f t="shared" si="6"/>
        <v>0.18000000000000327</v>
      </c>
      <c r="L66" s="2">
        <f t="shared" si="3"/>
        <v>0.88270299629065285</v>
      </c>
      <c r="M66" s="29"/>
      <c r="N66" s="2"/>
      <c r="O66" s="28" t="b">
        <v>1</v>
      </c>
      <c r="P66" s="2" t="s">
        <v>672</v>
      </c>
      <c r="Q66" s="2" t="s">
        <v>673</v>
      </c>
      <c r="R66" s="2">
        <v>21.17</v>
      </c>
      <c r="S66" s="85">
        <v>2.8799999999999999E-2</v>
      </c>
      <c r="T66" s="2">
        <v>0</v>
      </c>
      <c r="U66" s="2"/>
      <c r="V66" s="2"/>
      <c r="W66" s="2"/>
      <c r="X66" s="2"/>
      <c r="Y66" s="2"/>
      <c r="Z66" s="29"/>
    </row>
    <row r="67" spans="1:26" x14ac:dyDescent="0.35">
      <c r="A67" s="28" t="b">
        <v>1</v>
      </c>
      <c r="B67" s="2" t="s">
        <v>674</v>
      </c>
      <c r="C67" s="2" t="s">
        <v>675</v>
      </c>
      <c r="D67" s="2">
        <v>31.58</v>
      </c>
      <c r="E67" s="85">
        <v>2.8000000000000001E-2</v>
      </c>
      <c r="F67" s="2">
        <v>0</v>
      </c>
      <c r="G67" s="35"/>
      <c r="H67" s="35"/>
      <c r="I67" s="2">
        <f t="shared" si="4"/>
        <v>-10.459999999999997</v>
      </c>
      <c r="J67" s="85">
        <f t="shared" si="1"/>
        <v>-10.679999999999996</v>
      </c>
      <c r="K67" s="85">
        <f t="shared" si="6"/>
        <v>-0.21999999999999886</v>
      </c>
      <c r="L67" s="2">
        <f t="shared" si="3"/>
        <v>1.1647335864684549</v>
      </c>
      <c r="M67" s="29"/>
      <c r="N67" s="2"/>
      <c r="O67" s="28" t="b">
        <v>1</v>
      </c>
      <c r="P67" s="2" t="s">
        <v>674</v>
      </c>
      <c r="Q67" s="2" t="s">
        <v>675</v>
      </c>
      <c r="R67" s="2">
        <v>21.12</v>
      </c>
      <c r="S67" s="85">
        <v>2.98E-2</v>
      </c>
      <c r="T67" s="2">
        <v>0</v>
      </c>
      <c r="U67" s="2"/>
      <c r="V67" s="2"/>
      <c r="W67" s="2"/>
      <c r="X67" s="2"/>
      <c r="Y67" s="2"/>
      <c r="Z67" s="29"/>
    </row>
    <row r="68" spans="1:26" x14ac:dyDescent="0.35">
      <c r="A68" s="28" t="b">
        <v>1</v>
      </c>
      <c r="B68" s="2" t="s">
        <v>676</v>
      </c>
      <c r="C68" s="2" t="s">
        <v>677</v>
      </c>
      <c r="D68" s="2">
        <v>32.08</v>
      </c>
      <c r="E68" s="85">
        <v>1.5900000000000001E-2</v>
      </c>
      <c r="F68" s="2">
        <v>0</v>
      </c>
      <c r="G68" s="35"/>
      <c r="H68" s="35"/>
      <c r="I68" s="2">
        <f t="shared" si="4"/>
        <v>-10.969999999999999</v>
      </c>
      <c r="J68" s="85">
        <f t="shared" si="1"/>
        <v>-10.679999999999996</v>
      </c>
      <c r="K68" s="85">
        <f t="shared" si="6"/>
        <v>0.2900000000000027</v>
      </c>
      <c r="L68" s="2">
        <f t="shared" si="3"/>
        <v>0.81790205855777953</v>
      </c>
      <c r="M68" s="29">
        <f t="shared" ref="M68" si="22">AVERAGE(L66:L68)</f>
        <v>0.95511288043896247</v>
      </c>
      <c r="N68" s="2"/>
      <c r="O68" s="28" t="b">
        <v>1</v>
      </c>
      <c r="P68" s="2" t="s">
        <v>676</v>
      </c>
      <c r="Q68" s="2" t="s">
        <v>677</v>
      </c>
      <c r="R68" s="2">
        <v>21.11</v>
      </c>
      <c r="S68" s="85">
        <v>0.03</v>
      </c>
      <c r="T68" s="2">
        <v>0</v>
      </c>
      <c r="U68" s="2"/>
      <c r="V68" s="2"/>
      <c r="W68" s="2"/>
      <c r="X68" s="2"/>
      <c r="Y68" s="2"/>
      <c r="Z68" s="29"/>
    </row>
    <row r="69" spans="1:26" x14ac:dyDescent="0.35">
      <c r="A69" s="28" t="b">
        <v>1</v>
      </c>
      <c r="B69" s="2" t="s">
        <v>678</v>
      </c>
      <c r="C69" s="2" t="s">
        <v>679</v>
      </c>
      <c r="D69" s="2">
        <v>31.12</v>
      </c>
      <c r="E69" s="85">
        <v>4.9399999999999999E-2</v>
      </c>
      <c r="F69" s="2">
        <v>0</v>
      </c>
      <c r="G69" s="35"/>
      <c r="H69" s="35"/>
      <c r="I69" s="2">
        <f t="shared" si="4"/>
        <v>-10.34</v>
      </c>
      <c r="J69" s="85">
        <f t="shared" si="1"/>
        <v>-10.679999999999996</v>
      </c>
      <c r="K69" s="85">
        <f t="shared" si="6"/>
        <v>-0.33999999999999631</v>
      </c>
      <c r="L69" s="2">
        <f t="shared" si="3"/>
        <v>1.2657565939702766</v>
      </c>
      <c r="M69" s="29"/>
      <c r="N69" s="2"/>
      <c r="O69" s="28" t="b">
        <v>1</v>
      </c>
      <c r="P69" s="2" t="s">
        <v>678</v>
      </c>
      <c r="Q69" s="2" t="s">
        <v>679</v>
      </c>
      <c r="R69" s="2">
        <v>20.78</v>
      </c>
      <c r="S69" s="85">
        <v>3.7900000000000003E-2</v>
      </c>
      <c r="T69" s="2">
        <v>0</v>
      </c>
      <c r="U69" s="2"/>
      <c r="V69" s="2"/>
      <c r="W69" s="2"/>
      <c r="X69" s="2"/>
      <c r="Y69" s="2"/>
      <c r="Z69" s="29"/>
    </row>
    <row r="70" spans="1:26" x14ac:dyDescent="0.35">
      <c r="A70" s="28" t="b">
        <v>1</v>
      </c>
      <c r="B70" s="2" t="s">
        <v>680</v>
      </c>
      <c r="C70" s="2" t="s">
        <v>681</v>
      </c>
      <c r="D70" s="2">
        <v>31.16</v>
      </c>
      <c r="E70" s="85">
        <v>4.6699999999999998E-2</v>
      </c>
      <c r="F70" s="2">
        <v>0</v>
      </c>
      <c r="G70" s="35"/>
      <c r="H70" s="35"/>
      <c r="I70" s="2">
        <f t="shared" si="4"/>
        <v>-10.39</v>
      </c>
      <c r="J70" s="85">
        <f t="shared" si="1"/>
        <v>-10.679999999999996</v>
      </c>
      <c r="K70" s="85">
        <f t="shared" si="6"/>
        <v>-0.28999999999999559</v>
      </c>
      <c r="L70" s="2">
        <f t="shared" si="3"/>
        <v>1.2226402776920648</v>
      </c>
      <c r="M70" s="29"/>
      <c r="N70" s="2"/>
      <c r="O70" s="28" t="b">
        <v>1</v>
      </c>
      <c r="P70" s="2" t="s">
        <v>680</v>
      </c>
      <c r="Q70" s="2" t="s">
        <v>681</v>
      </c>
      <c r="R70" s="2">
        <v>20.77</v>
      </c>
      <c r="S70" s="85">
        <v>3.8300000000000001E-2</v>
      </c>
      <c r="T70" s="2">
        <v>0</v>
      </c>
      <c r="U70" s="2"/>
      <c r="V70" s="2"/>
      <c r="W70" s="2"/>
      <c r="X70" s="2"/>
      <c r="Y70" s="2"/>
      <c r="Z70" s="29"/>
    </row>
    <row r="71" spans="1:26" x14ac:dyDescent="0.35">
      <c r="A71" s="28" t="b">
        <v>1</v>
      </c>
      <c r="B71" s="2" t="s">
        <v>682</v>
      </c>
      <c r="C71" s="2" t="s">
        <v>683</v>
      </c>
      <c r="D71" s="2">
        <v>30.87</v>
      </c>
      <c r="E71" s="85">
        <v>6.7900000000000002E-2</v>
      </c>
      <c r="F71" s="2">
        <v>0</v>
      </c>
      <c r="G71" s="35"/>
      <c r="H71" s="35"/>
      <c r="I71" s="2">
        <f t="shared" si="4"/>
        <v>-10.11</v>
      </c>
      <c r="J71" s="85">
        <f t="shared" si="1"/>
        <v>-10.679999999999996</v>
      </c>
      <c r="K71" s="85">
        <f t="shared" si="6"/>
        <v>-0.56999999999999673</v>
      </c>
      <c r="L71" s="2">
        <f t="shared" si="3"/>
        <v>1.4845235706290456</v>
      </c>
      <c r="M71" s="29">
        <f t="shared" ref="M71" si="23">AVERAGE(L69:L71)</f>
        <v>1.324306814097129</v>
      </c>
      <c r="N71" s="2"/>
      <c r="O71" s="28" t="b">
        <v>1</v>
      </c>
      <c r="P71" s="2" t="s">
        <v>682</v>
      </c>
      <c r="Q71" s="2" t="s">
        <v>683</v>
      </c>
      <c r="R71" s="2">
        <v>20.76</v>
      </c>
      <c r="S71" s="85">
        <v>3.85E-2</v>
      </c>
      <c r="T71" s="2">
        <v>0</v>
      </c>
      <c r="U71" s="2"/>
      <c r="V71" s="2"/>
      <c r="W71" s="2"/>
      <c r="X71" s="2"/>
      <c r="Y71" s="2"/>
      <c r="Z71" s="29"/>
    </row>
    <row r="72" spans="1:26" x14ac:dyDescent="0.35">
      <c r="A72" s="28" t="b">
        <v>1</v>
      </c>
      <c r="B72" s="2" t="s">
        <v>684</v>
      </c>
      <c r="C72" s="2" t="s">
        <v>685</v>
      </c>
      <c r="D72" s="2">
        <v>31.94</v>
      </c>
      <c r="E72" s="85">
        <v>1.84E-2</v>
      </c>
      <c r="F72" s="2">
        <v>0</v>
      </c>
      <c r="G72" s="35"/>
      <c r="H72" s="35"/>
      <c r="I72" s="2">
        <f t="shared" si="4"/>
        <v>-10.080000000000002</v>
      </c>
      <c r="J72" s="85">
        <f t="shared" si="1"/>
        <v>-10.679999999999996</v>
      </c>
      <c r="K72" s="85">
        <f t="shared" si="6"/>
        <v>-0.59999999999999432</v>
      </c>
      <c r="L72" s="2">
        <f t="shared" si="3"/>
        <v>1.515716566510392</v>
      </c>
      <c r="M72" s="29"/>
      <c r="N72" s="2"/>
      <c r="O72" s="28" t="b">
        <v>1</v>
      </c>
      <c r="P72" s="2" t="s">
        <v>684</v>
      </c>
      <c r="Q72" s="2" t="s">
        <v>685</v>
      </c>
      <c r="R72" s="2">
        <v>21.86</v>
      </c>
      <c r="S72" s="85">
        <v>1.7600000000000001E-2</v>
      </c>
      <c r="T72" s="2">
        <v>0</v>
      </c>
      <c r="U72" s="2"/>
      <c r="V72" s="2"/>
      <c r="W72" s="2"/>
      <c r="X72" s="2"/>
      <c r="Y72" s="2"/>
      <c r="Z72" s="29"/>
    </row>
    <row r="73" spans="1:26" x14ac:dyDescent="0.35">
      <c r="A73" s="28" t="b">
        <v>1</v>
      </c>
      <c r="B73" s="2" t="s">
        <v>686</v>
      </c>
      <c r="C73" s="2" t="s">
        <v>687</v>
      </c>
      <c r="D73" s="2">
        <v>31.76</v>
      </c>
      <c r="E73" s="85">
        <v>2.2700000000000001E-2</v>
      </c>
      <c r="F73" s="2">
        <v>0</v>
      </c>
      <c r="G73" s="35"/>
      <c r="H73" s="35"/>
      <c r="I73" s="2">
        <f t="shared" si="4"/>
        <v>-9.870000000000001</v>
      </c>
      <c r="J73" s="85">
        <f t="shared" si="1"/>
        <v>-10.679999999999996</v>
      </c>
      <c r="K73" s="85">
        <f t="shared" si="6"/>
        <v>-0.80999999999999517</v>
      </c>
      <c r="L73" s="2">
        <f t="shared" si="3"/>
        <v>1.7532114426320644</v>
      </c>
      <c r="M73" s="29"/>
      <c r="N73" s="2"/>
      <c r="O73" s="28" t="b">
        <v>1</v>
      </c>
      <c r="P73" s="2" t="s">
        <v>686</v>
      </c>
      <c r="Q73" s="2" t="s">
        <v>687</v>
      </c>
      <c r="R73" s="2">
        <v>21.89</v>
      </c>
      <c r="S73" s="85">
        <v>1.7299999999999999E-2</v>
      </c>
      <c r="T73" s="2">
        <v>0</v>
      </c>
      <c r="U73" s="2"/>
      <c r="V73" s="2"/>
      <c r="W73" s="2"/>
      <c r="X73" s="2"/>
      <c r="Y73" s="2"/>
      <c r="Z73" s="29"/>
    </row>
    <row r="74" spans="1:26" x14ac:dyDescent="0.35">
      <c r="A74" s="28" t="b">
        <v>1</v>
      </c>
      <c r="B74" s="2" t="s">
        <v>688</v>
      </c>
      <c r="C74" s="2" t="s">
        <v>689</v>
      </c>
      <c r="D74" s="2">
        <v>31.89</v>
      </c>
      <c r="E74" s="85">
        <v>1.95E-2</v>
      </c>
      <c r="F74" s="2">
        <v>0</v>
      </c>
      <c r="G74" s="35"/>
      <c r="H74" s="35"/>
      <c r="I74" s="2">
        <f t="shared" si="4"/>
        <v>-10.030000000000001</v>
      </c>
      <c r="J74" s="85">
        <f t="shared" si="1"/>
        <v>-10.679999999999996</v>
      </c>
      <c r="K74" s="85">
        <f t="shared" si="6"/>
        <v>-0.64999999999999503</v>
      </c>
      <c r="L74" s="2">
        <f t="shared" si="3"/>
        <v>1.569168195793496</v>
      </c>
      <c r="M74" s="29">
        <f t="shared" ref="M74" si="24">AVERAGE(L72:L74)</f>
        <v>1.612698734978651</v>
      </c>
      <c r="N74" s="2"/>
      <c r="O74" s="28" t="b">
        <v>1</v>
      </c>
      <c r="P74" s="2" t="s">
        <v>688</v>
      </c>
      <c r="Q74" s="2" t="s">
        <v>689</v>
      </c>
      <c r="R74" s="2">
        <v>21.86</v>
      </c>
      <c r="S74" s="85">
        <v>1.7600000000000001E-2</v>
      </c>
      <c r="T74" s="2">
        <v>0</v>
      </c>
      <c r="U74" s="2"/>
      <c r="V74" s="2"/>
      <c r="W74" s="2"/>
      <c r="X74" s="2"/>
      <c r="Y74" s="2"/>
      <c r="Z74" s="29"/>
    </row>
    <row r="75" spans="1:26" x14ac:dyDescent="0.35">
      <c r="A75" s="28" t="b">
        <v>1</v>
      </c>
      <c r="B75" s="2" t="s">
        <v>690</v>
      </c>
      <c r="C75" s="2" t="s">
        <v>691</v>
      </c>
      <c r="D75" s="2">
        <v>31.01</v>
      </c>
      <c r="E75" s="85">
        <v>5.6599999999999998E-2</v>
      </c>
      <c r="F75" s="2">
        <v>0</v>
      </c>
      <c r="G75" s="35"/>
      <c r="H75" s="35"/>
      <c r="I75" s="2">
        <f t="shared" si="4"/>
        <v>-10.89</v>
      </c>
      <c r="J75" s="85">
        <f t="shared" si="1"/>
        <v>-10.679999999999996</v>
      </c>
      <c r="K75" s="85">
        <f t="shared" si="6"/>
        <v>0.21000000000000441</v>
      </c>
      <c r="L75" s="2">
        <f t="shared" si="3"/>
        <v>0.86453723130786253</v>
      </c>
      <c r="M75" s="29"/>
      <c r="N75" s="2"/>
      <c r="O75" s="28" t="b">
        <v>1</v>
      </c>
      <c r="P75" s="2" t="s">
        <v>690</v>
      </c>
      <c r="Q75" s="2" t="s">
        <v>691</v>
      </c>
      <c r="R75" s="2">
        <v>20.12</v>
      </c>
      <c r="S75" s="85">
        <v>6.0900000000000003E-2</v>
      </c>
      <c r="T75" s="2">
        <v>0</v>
      </c>
      <c r="U75" s="2"/>
      <c r="V75" s="2"/>
      <c r="W75" s="2"/>
      <c r="X75" s="2"/>
      <c r="Y75" s="2"/>
      <c r="Z75" s="29"/>
    </row>
    <row r="76" spans="1:26" x14ac:dyDescent="0.35">
      <c r="A76" s="28" t="b">
        <v>1</v>
      </c>
      <c r="B76" s="2" t="s">
        <v>692</v>
      </c>
      <c r="C76" s="2" t="s">
        <v>693</v>
      </c>
      <c r="D76" s="2">
        <v>31.14</v>
      </c>
      <c r="E76" s="85">
        <v>4.8000000000000001E-2</v>
      </c>
      <c r="F76" s="2">
        <v>0</v>
      </c>
      <c r="G76" s="35"/>
      <c r="H76" s="35"/>
      <c r="I76" s="2">
        <f t="shared" si="4"/>
        <v>-10.93</v>
      </c>
      <c r="J76" s="85">
        <f t="shared" si="1"/>
        <v>-10.679999999999996</v>
      </c>
      <c r="K76" s="85">
        <f t="shared" si="6"/>
        <v>0.25000000000000355</v>
      </c>
      <c r="L76" s="2">
        <f t="shared" si="3"/>
        <v>0.8408964152537125</v>
      </c>
      <c r="M76" s="29"/>
      <c r="N76" s="2"/>
      <c r="O76" s="28" t="b">
        <v>1</v>
      </c>
      <c r="P76" s="2" t="s">
        <v>692</v>
      </c>
      <c r="Q76" s="2" t="s">
        <v>693</v>
      </c>
      <c r="R76" s="2">
        <v>20.21</v>
      </c>
      <c r="S76" s="85">
        <v>5.7000000000000002E-2</v>
      </c>
      <c r="T76" s="2">
        <v>0</v>
      </c>
      <c r="U76" s="2"/>
      <c r="V76" s="2"/>
      <c r="W76" s="2"/>
      <c r="X76" s="2"/>
      <c r="Y76" s="2"/>
      <c r="Z76" s="29"/>
    </row>
    <row r="77" spans="1:26" x14ac:dyDescent="0.35">
      <c r="A77" s="28" t="b">
        <v>1</v>
      </c>
      <c r="B77" s="2" t="s">
        <v>694</v>
      </c>
      <c r="C77" s="2" t="s">
        <v>695</v>
      </c>
      <c r="D77" s="2">
        <v>30.78</v>
      </c>
      <c r="E77" s="85">
        <v>7.5600000000000001E-2</v>
      </c>
      <c r="F77" s="2">
        <v>0</v>
      </c>
      <c r="G77" s="35"/>
      <c r="H77" s="35"/>
      <c r="I77" s="2">
        <f t="shared" si="4"/>
        <v>-10.630000000000003</v>
      </c>
      <c r="J77" s="85">
        <f t="shared" si="1"/>
        <v>-10.679999999999996</v>
      </c>
      <c r="K77" s="85">
        <f t="shared" si="6"/>
        <v>-4.9999999999993605E-2</v>
      </c>
      <c r="L77" s="2">
        <f t="shared" si="3"/>
        <v>1.0352649238413729</v>
      </c>
      <c r="M77" s="29">
        <f t="shared" ref="M77" si="25">AVERAGE(L75:L77)</f>
        <v>0.91356619013431606</v>
      </c>
      <c r="N77" s="2"/>
      <c r="O77" s="28" t="b">
        <v>1</v>
      </c>
      <c r="P77" s="2" t="s">
        <v>694</v>
      </c>
      <c r="Q77" s="2" t="s">
        <v>695</v>
      </c>
      <c r="R77" s="2">
        <v>20.149999999999999</v>
      </c>
      <c r="S77" s="85">
        <v>5.9499999999999997E-2</v>
      </c>
      <c r="T77" s="2">
        <v>0</v>
      </c>
      <c r="U77" s="2"/>
      <c r="V77" s="2"/>
      <c r="W77" s="2"/>
      <c r="X77" s="2"/>
      <c r="Y77" s="2"/>
      <c r="Z77" s="29"/>
    </row>
    <row r="78" spans="1:26" x14ac:dyDescent="0.35">
      <c r="A78" s="28" t="b">
        <v>1</v>
      </c>
      <c r="B78" s="2" t="s">
        <v>696</v>
      </c>
      <c r="C78" s="2" t="s">
        <v>697</v>
      </c>
      <c r="D78" s="2">
        <v>30.69</v>
      </c>
      <c r="E78" s="85">
        <v>8.5400000000000004E-2</v>
      </c>
      <c r="F78" s="2">
        <v>0</v>
      </c>
      <c r="G78" s="35"/>
      <c r="H78" s="35"/>
      <c r="I78" s="2">
        <f t="shared" si="4"/>
        <v>-11.200000000000003</v>
      </c>
      <c r="J78" s="85">
        <f t="shared" si="1"/>
        <v>-10.679999999999996</v>
      </c>
      <c r="K78" s="85">
        <f t="shared" si="6"/>
        <v>0.52000000000000668</v>
      </c>
      <c r="L78" s="2">
        <f t="shared" si="3"/>
        <v>0.69737183317519946</v>
      </c>
      <c r="M78" s="29"/>
      <c r="N78" s="2"/>
      <c r="O78" s="28" t="b">
        <v>1</v>
      </c>
      <c r="P78" s="2" t="s">
        <v>696</v>
      </c>
      <c r="Q78" s="2" t="s">
        <v>697</v>
      </c>
      <c r="R78" s="2">
        <v>19.489999999999998</v>
      </c>
      <c r="S78" s="85">
        <v>9.5000000000000001E-2</v>
      </c>
      <c r="T78" s="2">
        <v>0</v>
      </c>
      <c r="U78" s="2"/>
      <c r="V78" s="2"/>
      <c r="W78" s="2"/>
      <c r="X78" s="2"/>
      <c r="Y78" s="2"/>
      <c r="Z78" s="29"/>
    </row>
    <row r="79" spans="1:26" x14ac:dyDescent="0.35">
      <c r="A79" s="28" t="b">
        <v>1</v>
      </c>
      <c r="B79" s="2" t="s">
        <v>698</v>
      </c>
      <c r="C79" s="2" t="s">
        <v>699</v>
      </c>
      <c r="D79" s="2">
        <v>30.51</v>
      </c>
      <c r="E79" s="85">
        <v>0.107</v>
      </c>
      <c r="F79" s="2">
        <v>0</v>
      </c>
      <c r="G79" s="35" t="s">
        <v>233</v>
      </c>
      <c r="H79" s="35"/>
      <c r="I79" s="2">
        <f t="shared" si="4"/>
        <v>-11.020000000000003</v>
      </c>
      <c r="J79" s="85">
        <f t="shared" si="1"/>
        <v>-10.679999999999996</v>
      </c>
      <c r="K79" s="85">
        <f t="shared" si="6"/>
        <v>0.34000000000000696</v>
      </c>
      <c r="L79" s="2">
        <f t="shared" si="3"/>
        <v>0.79004131186337345</v>
      </c>
      <c r="M79" s="29"/>
      <c r="N79" s="2"/>
      <c r="O79" s="28" t="b">
        <v>1</v>
      </c>
      <c r="P79" s="2" t="s">
        <v>698</v>
      </c>
      <c r="Q79" s="2" t="s">
        <v>699</v>
      </c>
      <c r="R79" s="2">
        <v>19.489999999999998</v>
      </c>
      <c r="S79" s="85">
        <v>9.5000000000000001E-2</v>
      </c>
      <c r="T79" s="2">
        <v>0</v>
      </c>
      <c r="U79" s="2"/>
      <c r="V79" s="2"/>
      <c r="W79" s="2"/>
      <c r="X79" s="2"/>
      <c r="Y79" s="2"/>
      <c r="Z79" s="29"/>
    </row>
    <row r="80" spans="1:26" x14ac:dyDescent="0.35">
      <c r="A80" s="28" t="b">
        <v>1</v>
      </c>
      <c r="B80" s="2" t="s">
        <v>700</v>
      </c>
      <c r="C80" s="2" t="s">
        <v>701</v>
      </c>
      <c r="D80" s="2">
        <v>30.47</v>
      </c>
      <c r="E80" s="85">
        <v>0.112</v>
      </c>
      <c r="F80" s="2">
        <v>0</v>
      </c>
      <c r="G80" s="35" t="s">
        <v>233</v>
      </c>
      <c r="H80" s="35"/>
      <c r="I80" s="2">
        <f t="shared" si="4"/>
        <v>-11.009999999999998</v>
      </c>
      <c r="J80" s="85">
        <f t="shared" si="1"/>
        <v>-10.679999999999996</v>
      </c>
      <c r="K80" s="85">
        <f t="shared" si="6"/>
        <v>0.33000000000000185</v>
      </c>
      <c r="L80" s="2">
        <f t="shared" si="3"/>
        <v>0.7955364837549177</v>
      </c>
      <c r="M80" s="29">
        <f t="shared" ref="M80" si="26">AVERAGE(L78:L80)</f>
        <v>0.76098320959783017</v>
      </c>
      <c r="N80" s="2"/>
      <c r="O80" s="28" t="b">
        <v>1</v>
      </c>
      <c r="P80" s="2" t="s">
        <v>700</v>
      </c>
      <c r="Q80" s="2" t="s">
        <v>701</v>
      </c>
      <c r="R80" s="2">
        <v>19.46</v>
      </c>
      <c r="S80" s="85">
        <v>9.7000000000000003E-2</v>
      </c>
      <c r="T80" s="2">
        <v>0</v>
      </c>
      <c r="U80" s="2"/>
      <c r="V80" s="2"/>
      <c r="W80" s="2"/>
      <c r="X80" s="2"/>
      <c r="Y80" s="2"/>
      <c r="Z80" s="29"/>
    </row>
    <row r="81" spans="1:26" x14ac:dyDescent="0.35">
      <c r="A81" s="28" t="b">
        <v>1</v>
      </c>
      <c r="B81" s="2" t="s">
        <v>702</v>
      </c>
      <c r="C81" s="2" t="s">
        <v>703</v>
      </c>
      <c r="D81" s="2">
        <v>30.75</v>
      </c>
      <c r="E81" s="85">
        <v>7.8600000000000003E-2</v>
      </c>
      <c r="F81" s="2">
        <v>0</v>
      </c>
      <c r="G81" s="35"/>
      <c r="H81" s="35"/>
      <c r="I81" s="2">
        <f t="shared" si="4"/>
        <v>-10.210000000000001</v>
      </c>
      <c r="J81" s="85">
        <f t="shared" si="1"/>
        <v>-10.679999999999996</v>
      </c>
      <c r="K81" s="85">
        <f t="shared" si="6"/>
        <v>-0.46999999999999531</v>
      </c>
      <c r="L81" s="2">
        <f t="shared" si="3"/>
        <v>1.3851094681109202</v>
      </c>
      <c r="M81" s="29"/>
      <c r="N81" s="2"/>
      <c r="O81" s="28" t="b">
        <v>1</v>
      </c>
      <c r="P81" s="2" t="s">
        <v>702</v>
      </c>
      <c r="Q81" s="2" t="s">
        <v>703</v>
      </c>
      <c r="R81" s="2">
        <v>20.54</v>
      </c>
      <c r="S81" s="85">
        <v>4.4999999999999998E-2</v>
      </c>
      <c r="T81" s="2">
        <v>0</v>
      </c>
      <c r="U81" s="2"/>
      <c r="V81" s="2"/>
      <c r="W81" s="2"/>
      <c r="X81" s="2"/>
      <c r="Y81" s="2"/>
      <c r="Z81" s="29"/>
    </row>
    <row r="82" spans="1:26" x14ac:dyDescent="0.35">
      <c r="A82" s="28" t="b">
        <v>1</v>
      </c>
      <c r="B82" s="2" t="s">
        <v>704</v>
      </c>
      <c r="C82" s="2" t="s">
        <v>705</v>
      </c>
      <c r="D82" s="2">
        <v>31.8</v>
      </c>
      <c r="E82" s="85">
        <v>2.1600000000000001E-2</v>
      </c>
      <c r="F82" s="2">
        <v>0</v>
      </c>
      <c r="G82" s="35"/>
      <c r="H82" s="35"/>
      <c r="I82" s="2">
        <f t="shared" si="4"/>
        <v>-11.220000000000002</v>
      </c>
      <c r="J82" s="85">
        <f t="shared" si="1"/>
        <v>-10.679999999999996</v>
      </c>
      <c r="K82" s="85">
        <f t="shared" si="6"/>
        <v>0.54000000000000625</v>
      </c>
      <c r="L82" s="2">
        <f t="shared" si="3"/>
        <v>0.68777090906986893</v>
      </c>
      <c r="M82" s="29"/>
      <c r="N82" s="2"/>
      <c r="O82" s="28" t="b">
        <v>1</v>
      </c>
      <c r="P82" s="2" t="s">
        <v>704</v>
      </c>
      <c r="Q82" s="2" t="s">
        <v>705</v>
      </c>
      <c r="R82" s="2">
        <v>20.58</v>
      </c>
      <c r="S82" s="85">
        <v>4.3900000000000002E-2</v>
      </c>
      <c r="T82" s="2">
        <v>0</v>
      </c>
      <c r="U82" s="2"/>
      <c r="V82" s="2"/>
      <c r="W82" s="2"/>
      <c r="X82" s="2"/>
      <c r="Y82" s="2"/>
      <c r="Z82" s="29"/>
    </row>
    <row r="83" spans="1:26" x14ac:dyDescent="0.35">
      <c r="A83" s="28" t="b">
        <v>1</v>
      </c>
      <c r="B83" s="2" t="s">
        <v>706</v>
      </c>
      <c r="C83" s="2" t="s">
        <v>707</v>
      </c>
      <c r="D83" s="2">
        <v>30.44</v>
      </c>
      <c r="E83" s="85">
        <v>0.11700000000000001</v>
      </c>
      <c r="F83" s="2">
        <v>0</v>
      </c>
      <c r="G83" s="35" t="s">
        <v>233</v>
      </c>
      <c r="H83" s="35"/>
      <c r="I83" s="2">
        <f t="shared" si="4"/>
        <v>-9.9400000000000013</v>
      </c>
      <c r="J83" s="85">
        <f t="shared" si="1"/>
        <v>-10.679999999999996</v>
      </c>
      <c r="K83" s="85">
        <f t="shared" si="6"/>
        <v>-0.73999999999999488</v>
      </c>
      <c r="L83" s="2">
        <f t="shared" si="3"/>
        <v>1.6701758388567327</v>
      </c>
      <c r="M83" s="29">
        <f t="shared" ref="M83" si="27">AVERAGE(L81:L83)</f>
        <v>1.2476854053458408</v>
      </c>
      <c r="N83" s="2"/>
      <c r="O83" s="28" t="b">
        <v>1</v>
      </c>
      <c r="P83" s="2" t="s">
        <v>706</v>
      </c>
      <c r="Q83" s="2" t="s">
        <v>707</v>
      </c>
      <c r="R83" s="2">
        <v>20.5</v>
      </c>
      <c r="S83" s="85">
        <v>4.6399999999999997E-2</v>
      </c>
      <c r="T83" s="2">
        <v>0</v>
      </c>
      <c r="U83" s="2"/>
      <c r="V83" s="2"/>
      <c r="W83" s="2"/>
      <c r="X83" s="2"/>
      <c r="Y83" s="2"/>
      <c r="Z83" s="29"/>
    </row>
    <row r="84" spans="1:26" x14ac:dyDescent="0.35">
      <c r="A84" s="28" t="b">
        <v>1</v>
      </c>
      <c r="B84" s="2" t="s">
        <v>161</v>
      </c>
      <c r="C84" s="2" t="s">
        <v>162</v>
      </c>
      <c r="D84" s="2"/>
      <c r="E84" s="85"/>
      <c r="F84" s="2">
        <v>0</v>
      </c>
      <c r="G84" s="35"/>
      <c r="H84" s="35"/>
      <c r="I84" s="2">
        <f t="shared" si="4"/>
        <v>23.07</v>
      </c>
      <c r="J84" s="85">
        <f t="shared" si="1"/>
        <v>-10.679999999999996</v>
      </c>
      <c r="K84" s="85">
        <f t="shared" si="6"/>
        <v>-33.75</v>
      </c>
      <c r="L84" s="2"/>
      <c r="M84" s="29"/>
      <c r="N84" s="2"/>
      <c r="O84" s="28" t="b">
        <v>1</v>
      </c>
      <c r="P84" s="2" t="s">
        <v>161</v>
      </c>
      <c r="Q84" s="2" t="s">
        <v>162</v>
      </c>
      <c r="R84" s="2">
        <v>23.07</v>
      </c>
      <c r="S84" s="85">
        <v>7.4200000000000004E-3</v>
      </c>
      <c r="T84" s="2">
        <v>0</v>
      </c>
      <c r="U84" s="2"/>
      <c r="V84" s="2"/>
      <c r="W84" s="2"/>
      <c r="X84" s="2"/>
      <c r="Y84" s="2"/>
      <c r="Z84" s="29"/>
    </row>
    <row r="85" spans="1:26" x14ac:dyDescent="0.35">
      <c r="A85" s="28" t="b">
        <v>1</v>
      </c>
      <c r="B85" s="2" t="s">
        <v>165</v>
      </c>
      <c r="C85" s="2" t="s">
        <v>166</v>
      </c>
      <c r="D85" s="2">
        <v>35.74</v>
      </c>
      <c r="E85" s="85">
        <v>1.9599999999999999E-3</v>
      </c>
      <c r="F85" s="2">
        <v>0</v>
      </c>
      <c r="G85" s="35"/>
      <c r="H85" s="35"/>
      <c r="I85" s="2">
        <f t="shared" si="4"/>
        <v>-12.680000000000003</v>
      </c>
      <c r="J85" s="85">
        <f t="shared" si="1"/>
        <v>-10.679999999999996</v>
      </c>
      <c r="K85" s="85">
        <f t="shared" si="6"/>
        <v>2.0000000000000071</v>
      </c>
      <c r="L85" s="2">
        <f t="shared" si="3"/>
        <v>0.24999999999999878</v>
      </c>
      <c r="M85" s="29"/>
      <c r="N85" s="2"/>
      <c r="O85" s="28" t="b">
        <v>1</v>
      </c>
      <c r="P85" s="2" t="s">
        <v>165</v>
      </c>
      <c r="Q85" s="2" t="s">
        <v>166</v>
      </c>
      <c r="R85" s="2">
        <v>23.06</v>
      </c>
      <c r="S85" s="85">
        <v>7.4999999999999997E-3</v>
      </c>
      <c r="T85" s="2">
        <v>0</v>
      </c>
      <c r="U85" s="2"/>
      <c r="V85" s="2"/>
      <c r="W85" s="2"/>
      <c r="X85" s="2"/>
      <c r="Y85" s="2"/>
      <c r="Z85" s="29"/>
    </row>
    <row r="86" spans="1:26" x14ac:dyDescent="0.35">
      <c r="A86" s="28" t="b">
        <v>1</v>
      </c>
      <c r="B86" s="2" t="s">
        <v>169</v>
      </c>
      <c r="C86" s="2" t="s">
        <v>170</v>
      </c>
      <c r="D86" s="2">
        <v>34.92</v>
      </c>
      <c r="E86" s="85">
        <v>2.3E-3</v>
      </c>
      <c r="F86" s="2">
        <v>0</v>
      </c>
      <c r="G86" s="35"/>
      <c r="H86" s="35"/>
      <c r="I86" s="2">
        <f t="shared" si="4"/>
        <v>-11.680000000000003</v>
      </c>
      <c r="J86" s="85">
        <f t="shared" ref="J86:J146" si="28">$U$8-$G$8</f>
        <v>-10.679999999999996</v>
      </c>
      <c r="K86" s="85">
        <f t="shared" si="6"/>
        <v>1.0000000000000071</v>
      </c>
      <c r="L86" s="2">
        <f t="shared" ref="L86:L146" si="29">2^(-K86)</f>
        <v>0.49999999999999756</v>
      </c>
      <c r="M86" s="29">
        <f t="shared" ref="M86" si="30">AVERAGE(L84:L86)</f>
        <v>0.37499999999999817</v>
      </c>
      <c r="N86" s="2"/>
      <c r="O86" s="28" t="b">
        <v>1</v>
      </c>
      <c r="P86" s="2" t="s">
        <v>169</v>
      </c>
      <c r="Q86" s="2" t="s">
        <v>170</v>
      </c>
      <c r="R86" s="2">
        <v>23.24</v>
      </c>
      <c r="S86" s="85">
        <v>6.5900000000000004E-3</v>
      </c>
      <c r="T86" s="2">
        <v>0</v>
      </c>
      <c r="U86" s="2"/>
      <c r="V86" s="2"/>
      <c r="W86" s="2"/>
      <c r="X86" s="2"/>
      <c r="Y86" s="2"/>
      <c r="Z86" s="29"/>
    </row>
    <row r="87" spans="1:26" x14ac:dyDescent="0.35">
      <c r="A87" s="28" t="b">
        <v>1</v>
      </c>
      <c r="B87" s="2" t="s">
        <v>173</v>
      </c>
      <c r="C87" s="2" t="s">
        <v>174</v>
      </c>
      <c r="D87" s="2">
        <v>31.62</v>
      </c>
      <c r="E87" s="85">
        <v>2.6700000000000002E-2</v>
      </c>
      <c r="F87" s="2">
        <v>0</v>
      </c>
      <c r="G87" s="35"/>
      <c r="H87" s="35"/>
      <c r="I87" s="2">
        <f t="shared" si="4"/>
        <v>-10.64</v>
      </c>
      <c r="J87" s="85">
        <f t="shared" si="28"/>
        <v>-10.679999999999996</v>
      </c>
      <c r="K87" s="85">
        <f t="shared" si="6"/>
        <v>-3.9999999999995595E-2</v>
      </c>
      <c r="L87" s="2">
        <f t="shared" si="29"/>
        <v>1.0281138266560634</v>
      </c>
      <c r="M87" s="29"/>
      <c r="N87" s="2"/>
      <c r="O87" s="28" t="b">
        <v>1</v>
      </c>
      <c r="P87" s="2" t="s">
        <v>173</v>
      </c>
      <c r="Q87" s="2" t="s">
        <v>174</v>
      </c>
      <c r="R87" s="2">
        <v>20.98</v>
      </c>
      <c r="S87" s="85">
        <v>3.3000000000000002E-2</v>
      </c>
      <c r="T87" s="2">
        <v>0</v>
      </c>
      <c r="U87" s="2"/>
      <c r="V87" s="2"/>
      <c r="W87" s="2"/>
      <c r="X87" s="2"/>
      <c r="Y87" s="2"/>
      <c r="Z87" s="29"/>
    </row>
    <row r="88" spans="1:26" x14ac:dyDescent="0.35">
      <c r="A88" s="28" t="b">
        <v>1</v>
      </c>
      <c r="B88" s="2" t="s">
        <v>177</v>
      </c>
      <c r="C88" s="2" t="s">
        <v>178</v>
      </c>
      <c r="D88" s="2">
        <v>31.06</v>
      </c>
      <c r="E88" s="85">
        <v>5.3199999999999997E-2</v>
      </c>
      <c r="F88" s="2">
        <v>0</v>
      </c>
      <c r="G88" s="35"/>
      <c r="H88" s="35"/>
      <c r="I88" s="2">
        <f t="shared" ref="I88:I146" si="31">R88-D88</f>
        <v>-10.149999999999999</v>
      </c>
      <c r="J88" s="85">
        <f t="shared" si="28"/>
        <v>-10.679999999999996</v>
      </c>
      <c r="K88" s="85">
        <f t="shared" ref="K88:K146" si="32">J88-I88</f>
        <v>-0.52999999999999758</v>
      </c>
      <c r="L88" s="2">
        <f t="shared" si="29"/>
        <v>1.4439291955224935</v>
      </c>
      <c r="M88" s="29"/>
      <c r="N88" s="2"/>
      <c r="O88" s="28" t="b">
        <v>1</v>
      </c>
      <c r="P88" s="2" t="s">
        <v>177</v>
      </c>
      <c r="Q88" s="2" t="s">
        <v>178</v>
      </c>
      <c r="R88" s="2">
        <v>20.91</v>
      </c>
      <c r="S88" s="85">
        <v>3.4599999999999999E-2</v>
      </c>
      <c r="T88" s="2">
        <v>0</v>
      </c>
      <c r="U88" s="2"/>
      <c r="V88" s="2"/>
      <c r="W88" s="2"/>
      <c r="X88" s="2"/>
      <c r="Y88" s="2"/>
      <c r="Z88" s="29"/>
    </row>
    <row r="89" spans="1:26" x14ac:dyDescent="0.35">
      <c r="A89" s="28" t="b">
        <v>1</v>
      </c>
      <c r="B89" s="2" t="s">
        <v>181</v>
      </c>
      <c r="C89" s="2" t="s">
        <v>182</v>
      </c>
      <c r="D89" s="2">
        <v>31.55</v>
      </c>
      <c r="E89" s="85">
        <v>2.8799999999999999E-2</v>
      </c>
      <c r="F89" s="2">
        <v>0</v>
      </c>
      <c r="G89" s="35"/>
      <c r="H89" s="35"/>
      <c r="I89" s="2">
        <f t="shared" si="31"/>
        <v>-10.55</v>
      </c>
      <c r="J89" s="85">
        <f t="shared" si="28"/>
        <v>-10.679999999999996</v>
      </c>
      <c r="K89" s="85">
        <f t="shared" si="32"/>
        <v>-0.12999999999999545</v>
      </c>
      <c r="L89" s="2">
        <f t="shared" si="29"/>
        <v>1.0942937012607361</v>
      </c>
      <c r="M89" s="29">
        <f t="shared" ref="M89" si="33">AVERAGE(L87:L89)</f>
        <v>1.1887789078130977</v>
      </c>
      <c r="N89" s="2"/>
      <c r="O89" s="28" t="b">
        <v>1</v>
      </c>
      <c r="P89" s="2" t="s">
        <v>181</v>
      </c>
      <c r="Q89" s="2" t="s">
        <v>182</v>
      </c>
      <c r="R89" s="2">
        <v>21</v>
      </c>
      <c r="S89" s="85">
        <v>3.2599999999999997E-2</v>
      </c>
      <c r="T89" s="2">
        <v>0</v>
      </c>
      <c r="U89" s="2"/>
      <c r="V89" s="2"/>
      <c r="W89" s="2"/>
      <c r="X89" s="2"/>
      <c r="Y89" s="2"/>
      <c r="Z89" s="29"/>
    </row>
    <row r="90" spans="1:26" x14ac:dyDescent="0.35">
      <c r="A90" s="28" t="b">
        <v>1</v>
      </c>
      <c r="B90" s="2" t="s">
        <v>185</v>
      </c>
      <c r="C90" s="2" t="s">
        <v>186</v>
      </c>
      <c r="D90" s="2">
        <v>32.520000000000003</v>
      </c>
      <c r="E90" s="85">
        <v>1.03E-2</v>
      </c>
      <c r="F90" s="2">
        <v>0</v>
      </c>
      <c r="G90" s="35"/>
      <c r="H90" s="35"/>
      <c r="I90" s="2">
        <f t="shared" si="31"/>
        <v>-10.860000000000003</v>
      </c>
      <c r="J90" s="85">
        <f t="shared" si="28"/>
        <v>-10.679999999999996</v>
      </c>
      <c r="K90" s="85">
        <f t="shared" si="32"/>
        <v>0.18000000000000682</v>
      </c>
      <c r="L90" s="2">
        <f t="shared" si="29"/>
        <v>0.88270299629065063</v>
      </c>
      <c r="M90" s="29"/>
      <c r="N90" s="2"/>
      <c r="O90" s="28" t="b">
        <v>1</v>
      </c>
      <c r="P90" s="2" t="s">
        <v>185</v>
      </c>
      <c r="Q90" s="2" t="s">
        <v>186</v>
      </c>
      <c r="R90" s="2">
        <v>21.66</v>
      </c>
      <c r="S90" s="85">
        <v>2.0400000000000001E-2</v>
      </c>
      <c r="T90" s="2">
        <v>0</v>
      </c>
      <c r="U90" s="2"/>
      <c r="V90" s="2"/>
      <c r="W90" s="2"/>
      <c r="X90" s="2"/>
      <c r="Y90" s="2"/>
      <c r="Z90" s="29"/>
    </row>
    <row r="91" spans="1:26" x14ac:dyDescent="0.35">
      <c r="A91" s="28" t="b">
        <v>1</v>
      </c>
      <c r="B91" s="2" t="s">
        <v>189</v>
      </c>
      <c r="C91" s="2" t="s">
        <v>190</v>
      </c>
      <c r="D91" s="2">
        <v>32.26</v>
      </c>
      <c r="E91" s="85">
        <v>1.32E-2</v>
      </c>
      <c r="F91" s="2">
        <v>0</v>
      </c>
      <c r="G91" s="35"/>
      <c r="H91" s="35"/>
      <c r="I91" s="2">
        <f t="shared" si="31"/>
        <v>-10.399999999999999</v>
      </c>
      <c r="J91" s="85">
        <f t="shared" si="28"/>
        <v>-10.679999999999996</v>
      </c>
      <c r="K91" s="85">
        <f t="shared" si="32"/>
        <v>-0.27999999999999758</v>
      </c>
      <c r="L91" s="2">
        <f t="shared" si="29"/>
        <v>1.2141948843950447</v>
      </c>
      <c r="M91" s="29"/>
      <c r="N91" s="2"/>
      <c r="O91" s="28" t="b">
        <v>1</v>
      </c>
      <c r="P91" s="2" t="s">
        <v>189</v>
      </c>
      <c r="Q91" s="2" t="s">
        <v>190</v>
      </c>
      <c r="R91" s="2">
        <v>21.86</v>
      </c>
      <c r="S91" s="85">
        <v>1.7600000000000001E-2</v>
      </c>
      <c r="T91" s="2">
        <v>0</v>
      </c>
      <c r="U91" s="2"/>
      <c r="V91" s="2"/>
      <c r="W91" s="2"/>
      <c r="X91" s="2"/>
      <c r="Y91" s="2"/>
      <c r="Z91" s="29"/>
    </row>
    <row r="92" spans="1:26" x14ac:dyDescent="0.35">
      <c r="A92" s="28" t="b">
        <v>1</v>
      </c>
      <c r="B92" s="2" t="s">
        <v>193</v>
      </c>
      <c r="C92" s="2" t="s">
        <v>194</v>
      </c>
      <c r="D92" s="2">
        <v>32.340000000000003</v>
      </c>
      <c r="E92" s="85">
        <v>1.2200000000000001E-2</v>
      </c>
      <c r="F92" s="2">
        <v>0</v>
      </c>
      <c r="G92" s="35"/>
      <c r="H92" s="35"/>
      <c r="I92" s="2">
        <f t="shared" si="31"/>
        <v>-10.470000000000002</v>
      </c>
      <c r="J92" s="85">
        <f t="shared" si="28"/>
        <v>-10.679999999999996</v>
      </c>
      <c r="K92" s="85">
        <f t="shared" si="32"/>
        <v>-0.20999999999999375</v>
      </c>
      <c r="L92" s="2">
        <f t="shared" si="29"/>
        <v>1.1566881839052825</v>
      </c>
      <c r="M92" s="29">
        <f t="shared" ref="M92" si="34">AVERAGE(L90:L92)</f>
        <v>1.0845286881969927</v>
      </c>
      <c r="N92" s="2"/>
      <c r="O92" s="28" t="b">
        <v>1</v>
      </c>
      <c r="P92" s="2" t="s">
        <v>193</v>
      </c>
      <c r="Q92" s="2" t="s">
        <v>194</v>
      </c>
      <c r="R92" s="2">
        <v>21.87</v>
      </c>
      <c r="S92" s="85">
        <v>1.7600000000000001E-2</v>
      </c>
      <c r="T92" s="2">
        <v>0</v>
      </c>
      <c r="U92" s="2"/>
      <c r="V92" s="2"/>
      <c r="W92" s="2"/>
      <c r="X92" s="2"/>
      <c r="Y92" s="2"/>
      <c r="Z92" s="29"/>
    </row>
    <row r="93" spans="1:26" x14ac:dyDescent="0.35">
      <c r="A93" s="28" t="b">
        <v>1</v>
      </c>
      <c r="B93" s="2" t="s">
        <v>197</v>
      </c>
      <c r="C93" s="2" t="s">
        <v>198</v>
      </c>
      <c r="D93" s="2">
        <v>32.020000000000003</v>
      </c>
      <c r="E93" s="85">
        <v>1.6899999999999998E-2</v>
      </c>
      <c r="F93" s="2">
        <v>0</v>
      </c>
      <c r="G93" s="35"/>
      <c r="H93" s="35"/>
      <c r="I93" s="2">
        <f t="shared" si="31"/>
        <v>-11.270000000000003</v>
      </c>
      <c r="J93" s="85">
        <f t="shared" si="28"/>
        <v>-10.679999999999996</v>
      </c>
      <c r="K93" s="85">
        <f t="shared" si="32"/>
        <v>0.59000000000000696</v>
      </c>
      <c r="L93" s="2">
        <f t="shared" si="29"/>
        <v>0.66434290704825261</v>
      </c>
      <c r="M93" s="29"/>
      <c r="N93" s="2"/>
      <c r="O93" s="28" t="b">
        <v>1</v>
      </c>
      <c r="P93" s="2" t="s">
        <v>197</v>
      </c>
      <c r="Q93" s="2" t="s">
        <v>198</v>
      </c>
      <c r="R93" s="2">
        <v>20.75</v>
      </c>
      <c r="S93" s="85">
        <v>3.8899999999999997E-2</v>
      </c>
      <c r="T93" s="2">
        <v>0</v>
      </c>
      <c r="U93" s="2"/>
      <c r="V93" s="2"/>
      <c r="W93" s="2"/>
      <c r="X93" s="2"/>
      <c r="Y93" s="2"/>
      <c r="Z93" s="29"/>
    </row>
    <row r="94" spans="1:26" x14ac:dyDescent="0.35">
      <c r="A94" s="28" t="b">
        <v>1</v>
      </c>
      <c r="B94" s="2" t="s">
        <v>201</v>
      </c>
      <c r="C94" s="2" t="s">
        <v>202</v>
      </c>
      <c r="D94" s="2">
        <v>31.86</v>
      </c>
      <c r="E94" s="85">
        <v>2.0299999999999999E-2</v>
      </c>
      <c r="F94" s="2">
        <v>0</v>
      </c>
      <c r="G94" s="35"/>
      <c r="H94" s="35"/>
      <c r="I94" s="2">
        <f t="shared" si="31"/>
        <v>-11.169999999999998</v>
      </c>
      <c r="J94" s="85">
        <f t="shared" si="28"/>
        <v>-10.679999999999996</v>
      </c>
      <c r="K94" s="85">
        <f t="shared" si="32"/>
        <v>0.49000000000000199</v>
      </c>
      <c r="L94" s="2">
        <f t="shared" si="29"/>
        <v>0.71202509779853496</v>
      </c>
      <c r="M94" s="29"/>
      <c r="N94" s="2"/>
      <c r="O94" s="28" t="b">
        <v>1</v>
      </c>
      <c r="P94" s="2" t="s">
        <v>201</v>
      </c>
      <c r="Q94" s="2" t="s">
        <v>202</v>
      </c>
      <c r="R94" s="2">
        <v>20.69</v>
      </c>
      <c r="S94" s="85">
        <v>4.0399999999999998E-2</v>
      </c>
      <c r="T94" s="2">
        <v>0</v>
      </c>
      <c r="U94" s="2"/>
      <c r="V94" s="2"/>
      <c r="W94" s="2"/>
      <c r="X94" s="2"/>
      <c r="Y94" s="2"/>
      <c r="Z94" s="29"/>
    </row>
    <row r="95" spans="1:26" x14ac:dyDescent="0.35">
      <c r="A95" s="28" t="b">
        <v>1</v>
      </c>
      <c r="B95" s="2" t="s">
        <v>205</v>
      </c>
      <c r="C95" s="2" t="s">
        <v>206</v>
      </c>
      <c r="D95" s="2">
        <v>32.130000000000003</v>
      </c>
      <c r="E95" s="85">
        <v>1.5100000000000001E-2</v>
      </c>
      <c r="F95" s="2">
        <v>0</v>
      </c>
      <c r="G95" s="35"/>
      <c r="H95" s="35"/>
      <c r="I95" s="2">
        <f t="shared" si="31"/>
        <v>-11.270000000000003</v>
      </c>
      <c r="J95" s="85">
        <f t="shared" si="28"/>
        <v>-10.679999999999996</v>
      </c>
      <c r="K95" s="85">
        <f t="shared" si="32"/>
        <v>0.59000000000000696</v>
      </c>
      <c r="L95" s="2">
        <f t="shared" si="29"/>
        <v>0.66434290704825261</v>
      </c>
      <c r="M95" s="29">
        <f t="shared" ref="M95" si="35">AVERAGE(L93:L95)</f>
        <v>0.68023697063168009</v>
      </c>
      <c r="N95" s="2"/>
      <c r="O95" s="28" t="b">
        <v>1</v>
      </c>
      <c r="P95" s="2" t="s">
        <v>205</v>
      </c>
      <c r="Q95" s="2" t="s">
        <v>206</v>
      </c>
      <c r="R95" s="2">
        <v>20.86</v>
      </c>
      <c r="S95" s="85">
        <v>3.5999999999999997E-2</v>
      </c>
      <c r="T95" s="2">
        <v>0</v>
      </c>
      <c r="U95" s="2"/>
      <c r="V95" s="2"/>
      <c r="W95" s="2"/>
      <c r="X95" s="2"/>
      <c r="Y95" s="2"/>
      <c r="Z95" s="29"/>
    </row>
    <row r="96" spans="1:26" x14ac:dyDescent="0.35">
      <c r="A96" s="28" t="b">
        <v>1</v>
      </c>
      <c r="B96" s="2" t="s">
        <v>209</v>
      </c>
      <c r="C96" s="2" t="s">
        <v>210</v>
      </c>
      <c r="D96" s="2">
        <v>31.03</v>
      </c>
      <c r="E96" s="85">
        <v>5.5300000000000002E-2</v>
      </c>
      <c r="F96" s="2">
        <v>0</v>
      </c>
      <c r="G96" s="35"/>
      <c r="H96" s="35"/>
      <c r="I96" s="2">
        <f t="shared" si="31"/>
        <v>-11.240000000000002</v>
      </c>
      <c r="J96" s="85">
        <f t="shared" si="28"/>
        <v>-10.679999999999996</v>
      </c>
      <c r="K96" s="85">
        <f t="shared" si="32"/>
        <v>0.56000000000000583</v>
      </c>
      <c r="L96" s="2">
        <f t="shared" si="29"/>
        <v>0.67830216372383323</v>
      </c>
      <c r="M96" s="29"/>
      <c r="N96" s="2"/>
      <c r="O96" s="28" t="b">
        <v>1</v>
      </c>
      <c r="P96" s="2" t="s">
        <v>209</v>
      </c>
      <c r="Q96" s="2" t="s">
        <v>210</v>
      </c>
      <c r="R96" s="2">
        <v>19.79</v>
      </c>
      <c r="S96" s="85">
        <v>7.6700000000000004E-2</v>
      </c>
      <c r="T96" s="2">
        <v>0</v>
      </c>
      <c r="U96" s="2"/>
      <c r="V96" s="2"/>
      <c r="W96" s="2"/>
      <c r="X96" s="2"/>
      <c r="Y96" s="2"/>
      <c r="Z96" s="29"/>
    </row>
    <row r="97" spans="1:26" x14ac:dyDescent="0.35">
      <c r="A97" s="28" t="b">
        <v>1</v>
      </c>
      <c r="B97" s="2" t="s">
        <v>213</v>
      </c>
      <c r="C97" s="2" t="s">
        <v>214</v>
      </c>
      <c r="D97" s="2">
        <v>30.8</v>
      </c>
      <c r="E97" s="85">
        <v>7.3700000000000002E-2</v>
      </c>
      <c r="F97" s="2">
        <v>0</v>
      </c>
      <c r="G97" s="35"/>
      <c r="H97" s="35"/>
      <c r="I97" s="2">
        <f>R97-D97</f>
        <v>-11.05</v>
      </c>
      <c r="J97" s="85">
        <f>$U$8-$G$8</f>
        <v>-10.679999999999996</v>
      </c>
      <c r="K97" s="85">
        <f>J97-I97</f>
        <v>0.37000000000000455</v>
      </c>
      <c r="L97" s="2">
        <f>2^(-K97)</f>
        <v>0.77378249677119249</v>
      </c>
      <c r="M97" s="29"/>
      <c r="N97" s="2"/>
      <c r="O97" s="28" t="b">
        <v>1</v>
      </c>
      <c r="P97" s="2" t="s">
        <v>213</v>
      </c>
      <c r="Q97" s="2" t="s">
        <v>214</v>
      </c>
      <c r="R97" s="2">
        <v>19.75</v>
      </c>
      <c r="S97" s="85">
        <v>7.9100000000000004E-2</v>
      </c>
      <c r="T97" s="2">
        <v>0</v>
      </c>
      <c r="U97" s="2"/>
      <c r="V97" s="2"/>
      <c r="W97" s="2"/>
      <c r="X97" s="2"/>
      <c r="Y97" s="2"/>
      <c r="Z97" s="29"/>
    </row>
    <row r="98" spans="1:26" x14ac:dyDescent="0.35">
      <c r="A98" s="28" t="b">
        <v>1</v>
      </c>
      <c r="B98" s="2" t="s">
        <v>217</v>
      </c>
      <c r="C98" s="2" t="s">
        <v>218</v>
      </c>
      <c r="D98" s="2">
        <v>30.56</v>
      </c>
      <c r="E98" s="85">
        <v>0.1</v>
      </c>
      <c r="F98" s="2">
        <v>0</v>
      </c>
      <c r="G98" s="35"/>
      <c r="H98" s="35"/>
      <c r="I98" s="2">
        <f>R98-D98</f>
        <v>-10.68</v>
      </c>
      <c r="J98" s="85">
        <f>$U$8-$G$8</f>
        <v>-10.679999999999996</v>
      </c>
      <c r="K98" s="85">
        <f>J98-I98</f>
        <v>0</v>
      </c>
      <c r="L98" s="2">
        <f>2^(-K98)</f>
        <v>1</v>
      </c>
      <c r="M98" s="29">
        <f t="shared" ref="M98" si="36">AVERAGE(L96:L98)</f>
        <v>0.81736155349834194</v>
      </c>
      <c r="N98" s="2"/>
      <c r="O98" s="28" t="b">
        <v>1</v>
      </c>
      <c r="P98" s="2" t="s">
        <v>217</v>
      </c>
      <c r="Q98" s="2" t="s">
        <v>218</v>
      </c>
      <c r="R98" s="2">
        <v>19.88</v>
      </c>
      <c r="S98" s="85">
        <v>7.1999999999999995E-2</v>
      </c>
      <c r="T98" s="2">
        <v>0</v>
      </c>
      <c r="U98" s="2"/>
      <c r="V98" s="2"/>
      <c r="W98" s="2"/>
      <c r="X98" s="2"/>
      <c r="Y98" s="2"/>
      <c r="Z98" s="29"/>
    </row>
    <row r="99" spans="1:26" x14ac:dyDescent="0.35">
      <c r="A99" s="28" t="b">
        <v>1</v>
      </c>
      <c r="B99" s="2" t="s">
        <v>220</v>
      </c>
      <c r="C99" s="2" t="s">
        <v>708</v>
      </c>
      <c r="D99" s="2">
        <v>31.16</v>
      </c>
      <c r="E99" s="85">
        <v>4.7199999999999999E-2</v>
      </c>
      <c r="F99" s="2">
        <v>0</v>
      </c>
      <c r="G99" s="35"/>
      <c r="H99" s="35"/>
      <c r="I99" s="2">
        <f t="shared" si="31"/>
        <v>-9.91</v>
      </c>
      <c r="J99" s="85">
        <f t="shared" si="28"/>
        <v>-10.679999999999996</v>
      </c>
      <c r="K99" s="85">
        <f t="shared" si="32"/>
        <v>-0.76999999999999602</v>
      </c>
      <c r="L99" s="2">
        <f t="shared" si="29"/>
        <v>1.7052697835359087</v>
      </c>
      <c r="M99" s="29"/>
      <c r="N99" s="2"/>
      <c r="O99" s="28" t="b">
        <v>1</v>
      </c>
      <c r="P99" s="2" t="s">
        <v>220</v>
      </c>
      <c r="Q99" s="2" t="s">
        <v>708</v>
      </c>
      <c r="R99" s="2">
        <v>21.25</v>
      </c>
      <c r="S99" s="85">
        <v>2.7099999999999999E-2</v>
      </c>
      <c r="T99" s="2">
        <v>0</v>
      </c>
      <c r="U99" s="2"/>
      <c r="V99" s="2"/>
      <c r="W99" s="2"/>
      <c r="X99" s="2"/>
      <c r="Y99" s="2"/>
      <c r="Z99" s="29"/>
    </row>
    <row r="100" spans="1:26" x14ac:dyDescent="0.35">
      <c r="A100" s="28" t="b">
        <v>1</v>
      </c>
      <c r="B100" s="2" t="s">
        <v>223</v>
      </c>
      <c r="C100" s="2" t="s">
        <v>709</v>
      </c>
      <c r="D100" s="2">
        <v>30.76</v>
      </c>
      <c r="E100" s="85">
        <v>7.7700000000000005E-2</v>
      </c>
      <c r="F100" s="2">
        <v>0</v>
      </c>
      <c r="G100" s="35"/>
      <c r="H100" s="35"/>
      <c r="I100" s="2">
        <f t="shared" si="31"/>
        <v>-9.4500000000000028</v>
      </c>
      <c r="J100" s="85">
        <f t="shared" si="28"/>
        <v>-10.679999999999996</v>
      </c>
      <c r="K100" s="85">
        <f t="shared" si="32"/>
        <v>-1.2299999999999933</v>
      </c>
      <c r="L100" s="2">
        <f t="shared" si="29"/>
        <v>2.3456698984637465</v>
      </c>
      <c r="M100" s="29"/>
      <c r="N100" s="2"/>
      <c r="O100" s="28" t="b">
        <v>1</v>
      </c>
      <c r="P100" s="2" t="s">
        <v>223</v>
      </c>
      <c r="Q100" s="2" t="s">
        <v>709</v>
      </c>
      <c r="R100" s="2">
        <v>21.31</v>
      </c>
      <c r="S100" s="85">
        <v>2.6100000000000002E-2</v>
      </c>
      <c r="T100" s="2">
        <v>0</v>
      </c>
      <c r="U100" s="2"/>
      <c r="V100" s="2"/>
      <c r="W100" s="2"/>
      <c r="X100" s="2"/>
      <c r="Y100" s="2"/>
      <c r="Z100" s="29"/>
    </row>
    <row r="101" spans="1:26" x14ac:dyDescent="0.35">
      <c r="A101" s="28" t="b">
        <v>1</v>
      </c>
      <c r="B101" s="2" t="s">
        <v>225</v>
      </c>
      <c r="C101" s="2" t="s">
        <v>710</v>
      </c>
      <c r="D101" s="2">
        <v>30.91</v>
      </c>
      <c r="E101" s="85">
        <v>6.4600000000000005E-2</v>
      </c>
      <c r="F101" s="2">
        <v>0</v>
      </c>
      <c r="G101" s="35"/>
      <c r="H101" s="35"/>
      <c r="I101" s="2">
        <f t="shared" si="31"/>
        <v>-9.629999999999999</v>
      </c>
      <c r="J101" s="85">
        <f t="shared" si="28"/>
        <v>-10.679999999999996</v>
      </c>
      <c r="K101" s="85">
        <f t="shared" si="32"/>
        <v>-1.0499999999999972</v>
      </c>
      <c r="L101" s="2">
        <f t="shared" si="29"/>
        <v>2.0705298476827507</v>
      </c>
      <c r="M101" s="29">
        <f t="shared" ref="M101" si="37">AVERAGE(L99:L101)</f>
        <v>2.0404898432274687</v>
      </c>
      <c r="N101" s="2"/>
      <c r="O101" s="28" t="b">
        <v>1</v>
      </c>
      <c r="P101" s="2" t="s">
        <v>225</v>
      </c>
      <c r="Q101" s="2" t="s">
        <v>710</v>
      </c>
      <c r="R101" s="2">
        <v>21.28</v>
      </c>
      <c r="S101" s="85">
        <v>2.6700000000000002E-2</v>
      </c>
      <c r="T101" s="2">
        <v>0</v>
      </c>
      <c r="U101" s="2"/>
      <c r="V101" s="2"/>
      <c r="W101" s="2"/>
      <c r="X101" s="2"/>
      <c r="Y101" s="2"/>
      <c r="Z101" s="29"/>
    </row>
    <row r="102" spans="1:26" x14ac:dyDescent="0.35">
      <c r="A102" s="28" t="b">
        <v>1</v>
      </c>
      <c r="B102" s="2" t="s">
        <v>228</v>
      </c>
      <c r="C102" s="2" t="s">
        <v>711</v>
      </c>
      <c r="D102" s="2">
        <v>33.159999999999997</v>
      </c>
      <c r="E102" s="85">
        <v>5.9500000000000004E-3</v>
      </c>
      <c r="F102" s="2">
        <v>0</v>
      </c>
      <c r="G102" s="35"/>
      <c r="H102" s="35"/>
      <c r="I102" s="2">
        <f t="shared" si="31"/>
        <v>-11.299999999999997</v>
      </c>
      <c r="J102" s="85">
        <f t="shared" si="28"/>
        <v>-10.679999999999996</v>
      </c>
      <c r="K102" s="85">
        <f t="shared" si="32"/>
        <v>0.62000000000000099</v>
      </c>
      <c r="L102" s="2">
        <f t="shared" si="29"/>
        <v>0.65067092772096635</v>
      </c>
      <c r="M102" s="29"/>
      <c r="N102" s="2"/>
      <c r="O102" s="28" t="b">
        <v>1</v>
      </c>
      <c r="P102" s="2" t="s">
        <v>228</v>
      </c>
      <c r="Q102" s="2" t="s">
        <v>711</v>
      </c>
      <c r="R102" s="2">
        <v>21.86</v>
      </c>
      <c r="S102" s="85">
        <v>1.77E-2</v>
      </c>
      <c r="T102" s="2">
        <v>0</v>
      </c>
      <c r="U102" s="2"/>
      <c r="V102" s="2"/>
      <c r="W102" s="2"/>
      <c r="X102" s="2"/>
      <c r="Y102" s="2"/>
      <c r="Z102" s="29"/>
    </row>
    <row r="103" spans="1:26" x14ac:dyDescent="0.35">
      <c r="A103" s="28" t="b">
        <v>1</v>
      </c>
      <c r="B103" s="2" t="s">
        <v>230</v>
      </c>
      <c r="C103" s="2" t="s">
        <v>712</v>
      </c>
      <c r="D103" s="2">
        <v>33.17</v>
      </c>
      <c r="E103" s="85">
        <v>5.8799999999999998E-3</v>
      </c>
      <c r="F103" s="2">
        <v>0</v>
      </c>
      <c r="G103" s="35"/>
      <c r="H103" s="35"/>
      <c r="I103" s="2">
        <f t="shared" si="31"/>
        <v>-11.3</v>
      </c>
      <c r="J103" s="85">
        <f t="shared" si="28"/>
        <v>-10.679999999999996</v>
      </c>
      <c r="K103" s="85">
        <f t="shared" si="32"/>
        <v>0.62000000000000455</v>
      </c>
      <c r="L103" s="2">
        <f t="shared" si="29"/>
        <v>0.65067092772096469</v>
      </c>
      <c r="M103" s="29"/>
      <c r="N103" s="2"/>
      <c r="O103" s="28" t="b">
        <v>1</v>
      </c>
      <c r="P103" s="2" t="s">
        <v>230</v>
      </c>
      <c r="Q103" s="2" t="s">
        <v>712</v>
      </c>
      <c r="R103" s="2">
        <v>21.87</v>
      </c>
      <c r="S103" s="85">
        <v>1.7399999999999999E-2</v>
      </c>
      <c r="T103" s="2">
        <v>0</v>
      </c>
      <c r="U103" s="2"/>
      <c r="V103" s="2"/>
      <c r="W103" s="2"/>
      <c r="X103" s="2"/>
      <c r="Y103" s="2"/>
      <c r="Z103" s="29"/>
    </row>
    <row r="104" spans="1:26" x14ac:dyDescent="0.35">
      <c r="A104" s="28" t="b">
        <v>1</v>
      </c>
      <c r="B104" s="2" t="s">
        <v>232</v>
      </c>
      <c r="C104" s="2" t="s">
        <v>713</v>
      </c>
      <c r="D104" s="2">
        <v>34.700000000000003</v>
      </c>
      <c r="E104" s="85">
        <v>2.47E-3</v>
      </c>
      <c r="F104" s="2">
        <v>0</v>
      </c>
      <c r="G104" s="35"/>
      <c r="H104" s="35"/>
      <c r="I104" s="2">
        <f t="shared" si="31"/>
        <v>-12.790000000000003</v>
      </c>
      <c r="J104" s="85">
        <f t="shared" si="28"/>
        <v>-10.679999999999996</v>
      </c>
      <c r="K104" s="85">
        <f t="shared" si="32"/>
        <v>2.1100000000000065</v>
      </c>
      <c r="L104" s="2">
        <f t="shared" si="29"/>
        <v>0.2316470154725917</v>
      </c>
      <c r="M104" s="29">
        <f t="shared" ref="M104" si="38">AVERAGE(L102:L104)</f>
        <v>0.51099629030484095</v>
      </c>
      <c r="N104" s="2"/>
      <c r="O104" s="28" t="b">
        <v>1</v>
      </c>
      <c r="P104" s="2" t="s">
        <v>232</v>
      </c>
      <c r="Q104" s="2" t="s">
        <v>713</v>
      </c>
      <c r="R104" s="2">
        <v>21.91</v>
      </c>
      <c r="S104" s="85">
        <v>1.7100000000000001E-2</v>
      </c>
      <c r="T104" s="2">
        <v>0</v>
      </c>
      <c r="U104" s="2"/>
      <c r="V104" s="2"/>
      <c r="W104" s="2"/>
      <c r="X104" s="2"/>
      <c r="Y104" s="2"/>
      <c r="Z104" s="29"/>
    </row>
    <row r="105" spans="1:26" x14ac:dyDescent="0.35">
      <c r="A105" s="28" t="b">
        <v>1</v>
      </c>
      <c r="B105" s="2" t="s">
        <v>235</v>
      </c>
      <c r="C105" s="2" t="s">
        <v>714</v>
      </c>
      <c r="D105" s="2">
        <v>30.67</v>
      </c>
      <c r="E105" s="85">
        <v>8.6800000000000002E-2</v>
      </c>
      <c r="F105" s="2">
        <v>0</v>
      </c>
      <c r="G105" s="35"/>
      <c r="H105" s="35"/>
      <c r="I105" s="2">
        <f t="shared" si="31"/>
        <v>-10.530000000000001</v>
      </c>
      <c r="J105" s="85">
        <f t="shared" si="28"/>
        <v>-10.679999999999996</v>
      </c>
      <c r="K105" s="85">
        <f t="shared" si="32"/>
        <v>-0.14999999999999503</v>
      </c>
      <c r="L105" s="2">
        <f t="shared" si="29"/>
        <v>1.1095694720678411</v>
      </c>
      <c r="M105" s="29"/>
      <c r="N105" s="2"/>
      <c r="O105" s="28" t="b">
        <v>1</v>
      </c>
      <c r="P105" s="2" t="s">
        <v>235</v>
      </c>
      <c r="Q105" s="2" t="s">
        <v>714</v>
      </c>
      <c r="R105" s="2">
        <v>20.14</v>
      </c>
      <c r="S105" s="85">
        <v>5.9900000000000002E-2</v>
      </c>
      <c r="T105" s="2">
        <v>0</v>
      </c>
      <c r="U105" s="2"/>
      <c r="V105" s="2"/>
      <c r="W105" s="2"/>
      <c r="X105" s="2"/>
      <c r="Y105" s="2"/>
      <c r="Z105" s="29"/>
    </row>
    <row r="106" spans="1:26" x14ac:dyDescent="0.35">
      <c r="A106" s="28" t="b">
        <v>1</v>
      </c>
      <c r="B106" s="2" t="s">
        <v>237</v>
      </c>
      <c r="C106" s="2" t="s">
        <v>715</v>
      </c>
      <c r="D106" s="2">
        <v>30.51</v>
      </c>
      <c r="E106" s="85">
        <v>0.107</v>
      </c>
      <c r="F106" s="2">
        <v>0</v>
      </c>
      <c r="G106" s="35" t="s">
        <v>233</v>
      </c>
      <c r="H106" s="35"/>
      <c r="I106" s="2">
        <f t="shared" si="31"/>
        <v>-10.32</v>
      </c>
      <c r="J106" s="85">
        <f t="shared" si="28"/>
        <v>-10.679999999999996</v>
      </c>
      <c r="K106" s="85">
        <f t="shared" si="32"/>
        <v>-0.35999999999999588</v>
      </c>
      <c r="L106" s="2">
        <f t="shared" si="29"/>
        <v>1.2834258975629005</v>
      </c>
      <c r="M106" s="29"/>
      <c r="N106" s="2"/>
      <c r="O106" s="28" t="b">
        <v>1</v>
      </c>
      <c r="P106" s="2" t="s">
        <v>237</v>
      </c>
      <c r="Q106" s="2" t="s">
        <v>715</v>
      </c>
      <c r="R106" s="2">
        <v>20.190000000000001</v>
      </c>
      <c r="S106" s="85">
        <v>5.8099999999999999E-2</v>
      </c>
      <c r="T106" s="2">
        <v>0</v>
      </c>
      <c r="U106" s="2"/>
      <c r="V106" s="2"/>
      <c r="W106" s="2"/>
      <c r="X106" s="2"/>
      <c r="Y106" s="2"/>
      <c r="Z106" s="29"/>
    </row>
    <row r="107" spans="1:26" x14ac:dyDescent="0.35">
      <c r="A107" s="28" t="b">
        <v>1</v>
      </c>
      <c r="B107" s="2" t="s">
        <v>239</v>
      </c>
      <c r="C107" s="2" t="s">
        <v>716</v>
      </c>
      <c r="D107" s="2">
        <v>30.59</v>
      </c>
      <c r="E107" s="85">
        <v>9.6100000000000005E-2</v>
      </c>
      <c r="F107" s="2">
        <v>0</v>
      </c>
      <c r="G107" s="35"/>
      <c r="H107" s="35"/>
      <c r="I107" s="2">
        <f t="shared" si="31"/>
        <v>-10.489999999999998</v>
      </c>
      <c r="J107" s="85">
        <f t="shared" si="28"/>
        <v>-10.679999999999996</v>
      </c>
      <c r="K107" s="85">
        <f t="shared" si="32"/>
        <v>-0.18999999999999773</v>
      </c>
      <c r="L107" s="2">
        <f t="shared" si="29"/>
        <v>1.1407637158684218</v>
      </c>
      <c r="M107" s="29">
        <f t="shared" ref="M107" si="39">AVERAGE(L105:L107)</f>
        <v>1.1779196951663877</v>
      </c>
      <c r="N107" s="2"/>
      <c r="O107" s="28" t="b">
        <v>1</v>
      </c>
      <c r="P107" s="2" t="s">
        <v>239</v>
      </c>
      <c r="Q107" s="2" t="s">
        <v>716</v>
      </c>
      <c r="R107" s="2">
        <v>20.100000000000001</v>
      </c>
      <c r="S107" s="85">
        <v>6.1499999999999999E-2</v>
      </c>
      <c r="T107" s="2">
        <v>0</v>
      </c>
      <c r="U107" s="2"/>
      <c r="V107" s="2"/>
      <c r="W107" s="2"/>
      <c r="X107" s="2"/>
      <c r="Y107" s="2"/>
      <c r="Z107" s="29"/>
    </row>
    <row r="108" spans="1:26" x14ac:dyDescent="0.35">
      <c r="A108" s="28" t="b">
        <v>1</v>
      </c>
      <c r="B108" s="2" t="s">
        <v>241</v>
      </c>
      <c r="C108" s="2" t="s">
        <v>717</v>
      </c>
      <c r="D108" s="2">
        <v>36.020000000000003</v>
      </c>
      <c r="E108" s="85">
        <v>1.9300000000000001E-3</v>
      </c>
      <c r="F108" s="2">
        <v>0</v>
      </c>
      <c r="G108" s="35"/>
      <c r="H108" s="35"/>
      <c r="I108" s="2">
        <f t="shared" si="31"/>
        <v>-6.1500000000000021</v>
      </c>
      <c r="J108" s="85">
        <f t="shared" si="28"/>
        <v>-10.679999999999996</v>
      </c>
      <c r="K108" s="85">
        <f t="shared" si="32"/>
        <v>-4.529999999999994</v>
      </c>
      <c r="L108" s="2">
        <f t="shared" si="29"/>
        <v>23.102867128359843</v>
      </c>
      <c r="M108" s="29"/>
      <c r="N108" s="2"/>
      <c r="O108" s="28" t="b">
        <v>1</v>
      </c>
      <c r="P108" s="2" t="s">
        <v>241</v>
      </c>
      <c r="Q108" s="2" t="s">
        <v>717</v>
      </c>
      <c r="R108" s="2">
        <v>29.87</v>
      </c>
      <c r="S108" s="85">
        <v>1.93E-4</v>
      </c>
      <c r="T108" s="2">
        <v>0</v>
      </c>
      <c r="U108" s="2" t="s">
        <v>233</v>
      </c>
      <c r="V108" s="2"/>
      <c r="W108" s="2"/>
      <c r="X108" s="2"/>
      <c r="Y108" s="2"/>
      <c r="Z108" s="29"/>
    </row>
    <row r="109" spans="1:26" x14ac:dyDescent="0.35">
      <c r="A109" s="28" t="b">
        <v>1</v>
      </c>
      <c r="B109" s="2" t="s">
        <v>243</v>
      </c>
      <c r="C109" s="2" t="s">
        <v>718</v>
      </c>
      <c r="D109" s="2"/>
      <c r="E109" s="85"/>
      <c r="F109" s="2">
        <v>0</v>
      </c>
      <c r="G109" s="35"/>
      <c r="H109" s="35"/>
      <c r="I109" s="2">
        <f t="shared" si="31"/>
        <v>29.95</v>
      </c>
      <c r="J109" s="85">
        <f t="shared" si="28"/>
        <v>-10.679999999999996</v>
      </c>
      <c r="K109" s="85">
        <f t="shared" si="32"/>
        <v>-40.629999999999995</v>
      </c>
      <c r="L109" s="2"/>
      <c r="M109" s="29"/>
      <c r="N109" s="2"/>
      <c r="O109" s="28" t="b">
        <v>1</v>
      </c>
      <c r="P109" s="2" t="s">
        <v>243</v>
      </c>
      <c r="Q109" s="2" t="s">
        <v>718</v>
      </c>
      <c r="R109" s="2">
        <v>29.95</v>
      </c>
      <c r="S109" s="85">
        <v>1.8699999999999999E-4</v>
      </c>
      <c r="T109" s="2">
        <v>0</v>
      </c>
      <c r="U109" s="2" t="s">
        <v>233</v>
      </c>
      <c r="V109" s="2"/>
      <c r="W109" s="2"/>
      <c r="X109" s="2"/>
      <c r="Y109" s="2"/>
      <c r="Z109" s="29"/>
    </row>
    <row r="110" spans="1:26" x14ac:dyDescent="0.35">
      <c r="A110" s="28" t="b">
        <v>1</v>
      </c>
      <c r="B110" s="2" t="s">
        <v>245</v>
      </c>
      <c r="C110" s="2" t="s">
        <v>719</v>
      </c>
      <c r="D110" s="2">
        <v>35.78</v>
      </c>
      <c r="E110" s="85">
        <v>1.9499999999999999E-3</v>
      </c>
      <c r="F110" s="2">
        <v>0</v>
      </c>
      <c r="G110" s="35"/>
      <c r="H110" s="35"/>
      <c r="I110" s="2">
        <f t="shared" si="31"/>
        <v>-5.8500000000000014</v>
      </c>
      <c r="J110" s="85">
        <f t="shared" si="28"/>
        <v>-10.679999999999996</v>
      </c>
      <c r="K110" s="85">
        <f t="shared" si="32"/>
        <v>-4.8299999999999947</v>
      </c>
      <c r="L110" s="2">
        <f t="shared" si="29"/>
        <v>28.442965797330142</v>
      </c>
      <c r="M110" s="29">
        <f t="shared" ref="M110" si="40">AVERAGE(L108:L110)</f>
        <v>25.772916462844993</v>
      </c>
      <c r="N110" s="2"/>
      <c r="O110" s="28" t="b">
        <v>1</v>
      </c>
      <c r="P110" s="2" t="s">
        <v>245</v>
      </c>
      <c r="Q110" s="2" t="s">
        <v>719</v>
      </c>
      <c r="R110" s="2">
        <v>29.93</v>
      </c>
      <c r="S110" s="85">
        <v>1.8900000000000001E-4</v>
      </c>
      <c r="T110" s="2">
        <v>0</v>
      </c>
      <c r="U110" s="2" t="s">
        <v>233</v>
      </c>
      <c r="V110" s="2"/>
      <c r="W110" s="2"/>
      <c r="X110" s="2"/>
      <c r="Y110" s="2"/>
      <c r="Z110" s="29"/>
    </row>
    <row r="111" spans="1:26" x14ac:dyDescent="0.35">
      <c r="A111" s="86" t="b">
        <v>1</v>
      </c>
      <c r="B111" s="87" t="s">
        <v>247</v>
      </c>
      <c r="C111" s="87" t="s">
        <v>720</v>
      </c>
      <c r="D111" s="87">
        <v>35.659999999999997</v>
      </c>
      <c r="E111" s="88">
        <v>1.97E-3</v>
      </c>
      <c r="F111" s="87">
        <v>0</v>
      </c>
      <c r="G111" s="87"/>
      <c r="H111" s="35"/>
      <c r="I111" s="2">
        <f t="shared" si="31"/>
        <v>-12.699999999999996</v>
      </c>
      <c r="J111" s="85">
        <f t="shared" si="28"/>
        <v>-10.679999999999996</v>
      </c>
      <c r="K111" s="85">
        <f t="shared" si="32"/>
        <v>2.0199999999999996</v>
      </c>
      <c r="L111" s="2">
        <f t="shared" si="29"/>
        <v>0.24655817612333991</v>
      </c>
      <c r="M111" s="29"/>
      <c r="N111" s="2"/>
      <c r="O111" s="28" t="b">
        <v>1</v>
      </c>
      <c r="P111" s="2" t="s">
        <v>247</v>
      </c>
      <c r="Q111" s="2" t="s">
        <v>720</v>
      </c>
      <c r="R111" s="2">
        <v>22.96</v>
      </c>
      <c r="S111" s="85">
        <v>8.0300000000000007E-3</v>
      </c>
      <c r="T111" s="2">
        <v>0</v>
      </c>
      <c r="U111" s="2"/>
      <c r="V111" s="2"/>
      <c r="W111" s="2"/>
      <c r="X111" s="2"/>
      <c r="Y111" s="2"/>
      <c r="Z111" s="29"/>
    </row>
    <row r="112" spans="1:26" x14ac:dyDescent="0.35">
      <c r="A112" s="91" t="b">
        <v>1</v>
      </c>
      <c r="B112" s="96" t="s">
        <v>249</v>
      </c>
      <c r="C112" s="96" t="s">
        <v>721</v>
      </c>
      <c r="D112" s="97"/>
      <c r="E112" s="98"/>
      <c r="F112" s="92">
        <v>0</v>
      </c>
      <c r="G112" s="92"/>
      <c r="H112" s="35"/>
      <c r="I112" s="2">
        <f t="shared" si="31"/>
        <v>23.02</v>
      </c>
      <c r="J112" s="85">
        <f t="shared" si="28"/>
        <v>-10.679999999999996</v>
      </c>
      <c r="K112" s="85">
        <f t="shared" si="32"/>
        <v>-33.699999999999996</v>
      </c>
      <c r="L112" s="2"/>
      <c r="M112" s="29"/>
      <c r="N112" s="2"/>
      <c r="O112" s="28" t="b">
        <v>1</v>
      </c>
      <c r="P112" s="2" t="s">
        <v>249</v>
      </c>
      <c r="Q112" s="2" t="s">
        <v>721</v>
      </c>
      <c r="R112" s="2">
        <v>23.02</v>
      </c>
      <c r="S112" s="85">
        <v>7.7099999999999998E-3</v>
      </c>
      <c r="T112" s="2">
        <v>0</v>
      </c>
      <c r="U112" s="2"/>
      <c r="V112" s="2"/>
      <c r="W112" s="2"/>
      <c r="X112" s="2"/>
      <c r="Y112" s="2"/>
      <c r="Z112" s="29"/>
    </row>
    <row r="113" spans="1:29" x14ac:dyDescent="0.35">
      <c r="A113" s="28" t="b">
        <v>1</v>
      </c>
      <c r="B113" s="2" t="s">
        <v>251</v>
      </c>
      <c r="C113" s="2" t="s">
        <v>722</v>
      </c>
      <c r="D113" s="2">
        <v>34.31</v>
      </c>
      <c r="E113" s="85">
        <v>2.9199999999999999E-3</v>
      </c>
      <c r="F113" s="2">
        <v>0</v>
      </c>
      <c r="G113" s="2"/>
      <c r="H113" s="35"/>
      <c r="I113" s="2">
        <f t="shared" si="31"/>
        <v>-11.280000000000001</v>
      </c>
      <c r="J113" s="85">
        <f t="shared" si="28"/>
        <v>-10.679999999999996</v>
      </c>
      <c r="K113" s="85">
        <f t="shared" si="32"/>
        <v>0.60000000000000497</v>
      </c>
      <c r="L113" s="2">
        <f t="shared" si="29"/>
        <v>0.65975395538644488</v>
      </c>
      <c r="M113" s="29">
        <f t="shared" ref="M113" si="41">AVERAGE(L111:L113)</f>
        <v>0.45315606575489242</v>
      </c>
      <c r="N113" s="2"/>
      <c r="O113" s="28" t="b">
        <v>1</v>
      </c>
      <c r="P113" s="2" t="s">
        <v>251</v>
      </c>
      <c r="Q113" s="2" t="s">
        <v>722</v>
      </c>
      <c r="R113" s="2">
        <v>23.03</v>
      </c>
      <c r="S113" s="85">
        <v>7.6600000000000001E-3</v>
      </c>
      <c r="T113" s="2">
        <v>0</v>
      </c>
      <c r="U113" s="2"/>
      <c r="V113" s="2"/>
      <c r="W113" s="2"/>
      <c r="X113" s="2"/>
      <c r="Y113" s="2"/>
      <c r="Z113" s="29"/>
    </row>
    <row r="114" spans="1:29" x14ac:dyDescent="0.35">
      <c r="A114" s="28" t="b">
        <v>1</v>
      </c>
      <c r="B114" s="2" t="s">
        <v>253</v>
      </c>
      <c r="C114" s="2" t="s">
        <v>723</v>
      </c>
      <c r="D114" s="2">
        <v>32.96</v>
      </c>
      <c r="E114" s="85">
        <v>6.9899999999999997E-3</v>
      </c>
      <c r="F114" s="2">
        <v>0</v>
      </c>
      <c r="G114" s="2"/>
      <c r="H114" s="87"/>
      <c r="I114" s="2">
        <f t="shared" si="31"/>
        <v>-10.380000000000003</v>
      </c>
      <c r="J114" s="85">
        <f t="shared" si="28"/>
        <v>-10.679999999999996</v>
      </c>
      <c r="K114" s="85">
        <f t="shared" si="32"/>
        <v>-0.29999999999999361</v>
      </c>
      <c r="L114" s="2">
        <f t="shared" si="29"/>
        <v>1.2311444133449108</v>
      </c>
      <c r="M114" s="29"/>
      <c r="N114" s="2"/>
      <c r="O114" s="28" t="b">
        <v>1</v>
      </c>
      <c r="P114" s="2" t="s">
        <v>253</v>
      </c>
      <c r="Q114" s="2" t="s">
        <v>723</v>
      </c>
      <c r="R114" s="2">
        <v>22.58</v>
      </c>
      <c r="S114" s="85">
        <v>1.0500000000000001E-2</v>
      </c>
      <c r="T114" s="2">
        <v>0</v>
      </c>
      <c r="U114" s="2"/>
      <c r="V114" s="2"/>
      <c r="W114" s="2"/>
      <c r="X114" s="2"/>
      <c r="Y114" s="2"/>
      <c r="Z114" s="29"/>
    </row>
    <row r="115" spans="1:29" x14ac:dyDescent="0.35">
      <c r="A115" s="28" t="b">
        <v>1</v>
      </c>
      <c r="B115" s="2" t="s">
        <v>255</v>
      </c>
      <c r="C115" s="2" t="s">
        <v>724</v>
      </c>
      <c r="D115" s="2">
        <v>40</v>
      </c>
      <c r="E115" s="85">
        <v>1.46E-2</v>
      </c>
      <c r="F115" s="2">
        <v>0</v>
      </c>
      <c r="G115" s="2" t="s">
        <v>222</v>
      </c>
      <c r="H115" s="92"/>
      <c r="I115" s="2">
        <f t="shared" si="31"/>
        <v>-17.39</v>
      </c>
      <c r="J115" s="85">
        <f t="shared" si="28"/>
        <v>-10.679999999999996</v>
      </c>
      <c r="K115" s="85">
        <f t="shared" si="32"/>
        <v>6.7100000000000044</v>
      </c>
      <c r="L115" s="2"/>
      <c r="M115" s="29"/>
      <c r="N115" s="2"/>
      <c r="O115" s="28" t="b">
        <v>1</v>
      </c>
      <c r="P115" s="2" t="s">
        <v>255</v>
      </c>
      <c r="Q115" s="2" t="s">
        <v>724</v>
      </c>
      <c r="R115" s="2">
        <v>22.61</v>
      </c>
      <c r="S115" s="85">
        <v>1.03E-2</v>
      </c>
      <c r="T115" s="2">
        <v>0</v>
      </c>
      <c r="U115" s="2"/>
      <c r="V115" s="2"/>
      <c r="W115" s="2"/>
      <c r="X115" s="2"/>
      <c r="Y115" s="2"/>
      <c r="Z115" s="29"/>
      <c r="AA115" s="2"/>
    </row>
    <row r="116" spans="1:29" x14ac:dyDescent="0.35">
      <c r="A116" s="28" t="b">
        <v>1</v>
      </c>
      <c r="B116" s="2" t="s">
        <v>257</v>
      </c>
      <c r="C116" s="2" t="s">
        <v>725</v>
      </c>
      <c r="D116" s="2">
        <v>33.869999999999997</v>
      </c>
      <c r="E116" s="85">
        <v>3.6700000000000001E-3</v>
      </c>
      <c r="F116" s="2">
        <v>0</v>
      </c>
      <c r="G116" s="2"/>
      <c r="H116" s="2"/>
      <c r="I116" s="2">
        <f t="shared" si="31"/>
        <v>-11.259999999999998</v>
      </c>
      <c r="J116" s="85">
        <f t="shared" si="28"/>
        <v>-10.679999999999996</v>
      </c>
      <c r="K116" s="85">
        <f t="shared" si="32"/>
        <v>0.58000000000000185</v>
      </c>
      <c r="L116" s="2">
        <f t="shared" si="29"/>
        <v>0.66896377739305524</v>
      </c>
      <c r="M116" s="29">
        <f t="shared" ref="M116" si="42">AVERAGE(L114:L116)</f>
        <v>0.950054095368983</v>
      </c>
      <c r="N116" s="2"/>
      <c r="O116" s="86" t="b">
        <v>1</v>
      </c>
      <c r="P116" s="87" t="s">
        <v>257</v>
      </c>
      <c r="Q116" s="87" t="s">
        <v>725</v>
      </c>
      <c r="R116" s="87">
        <v>22.61</v>
      </c>
      <c r="S116" s="88">
        <v>1.04E-2</v>
      </c>
      <c r="T116" s="87">
        <v>0</v>
      </c>
      <c r="U116" s="87"/>
      <c r="V116" s="2"/>
      <c r="W116" s="2"/>
      <c r="X116" s="2"/>
      <c r="Y116" s="2"/>
      <c r="Z116" s="29"/>
      <c r="AA116" s="2"/>
    </row>
    <row r="117" spans="1:29" x14ac:dyDescent="0.35">
      <c r="A117" s="28" t="b">
        <v>1</v>
      </c>
      <c r="B117" s="2" t="s">
        <v>259</v>
      </c>
      <c r="C117" s="2" t="s">
        <v>726</v>
      </c>
      <c r="D117" s="2">
        <v>35.65</v>
      </c>
      <c r="E117" s="85">
        <v>1.97E-3</v>
      </c>
      <c r="F117" s="2">
        <v>0</v>
      </c>
      <c r="G117" s="2"/>
      <c r="H117" s="2"/>
      <c r="I117" s="2">
        <f t="shared" si="31"/>
        <v>-10.68</v>
      </c>
      <c r="J117" s="85">
        <f t="shared" si="28"/>
        <v>-10.679999999999996</v>
      </c>
      <c r="K117" s="85">
        <f t="shared" si="32"/>
        <v>0</v>
      </c>
      <c r="L117" s="2">
        <f t="shared" si="29"/>
        <v>1</v>
      </c>
      <c r="M117" s="29"/>
      <c r="N117" s="2"/>
      <c r="O117" s="91" t="b">
        <v>1</v>
      </c>
      <c r="P117" s="92" t="s">
        <v>259</v>
      </c>
      <c r="Q117" s="92" t="s">
        <v>726</v>
      </c>
      <c r="R117" s="92">
        <v>24.97</v>
      </c>
      <c r="S117" s="93">
        <v>2.1199999999999999E-3</v>
      </c>
      <c r="T117" s="92">
        <v>0</v>
      </c>
      <c r="U117" s="92"/>
      <c r="V117" s="2"/>
      <c r="W117" s="2"/>
      <c r="X117" s="2"/>
      <c r="Y117" s="2"/>
      <c r="Z117" s="29"/>
      <c r="AA117" s="2"/>
    </row>
    <row r="118" spans="1:29" x14ac:dyDescent="0.35">
      <c r="A118" s="28" t="b">
        <v>1</v>
      </c>
      <c r="B118" s="2" t="s">
        <v>261</v>
      </c>
      <c r="C118" s="2" t="s">
        <v>727</v>
      </c>
      <c r="D118" s="2">
        <v>40</v>
      </c>
      <c r="E118" s="85">
        <v>1.46E-2</v>
      </c>
      <c r="F118" s="2">
        <v>0</v>
      </c>
      <c r="G118" s="2" t="s">
        <v>222</v>
      </c>
      <c r="H118" s="2"/>
      <c r="I118" s="2">
        <f t="shared" si="31"/>
        <v>-15</v>
      </c>
      <c r="J118" s="85">
        <f t="shared" si="28"/>
        <v>-10.679999999999996</v>
      </c>
      <c r="K118" s="85">
        <f t="shared" si="32"/>
        <v>4.3200000000000038</v>
      </c>
      <c r="L118" s="2"/>
      <c r="M118" s="29"/>
      <c r="N118" s="2"/>
      <c r="O118" s="28" t="b">
        <v>1</v>
      </c>
      <c r="P118" s="2" t="s">
        <v>261</v>
      </c>
      <c r="Q118" s="2" t="s">
        <v>727</v>
      </c>
      <c r="R118" s="2">
        <v>25</v>
      </c>
      <c r="S118" s="85">
        <v>2.0899999999999998E-3</v>
      </c>
      <c r="T118" s="2">
        <v>0</v>
      </c>
      <c r="U118" s="2"/>
      <c r="V118" s="87"/>
      <c r="W118" s="87"/>
      <c r="X118" s="87"/>
      <c r="Y118" s="2"/>
      <c r="Z118" s="29"/>
      <c r="AA118" s="2"/>
      <c r="AB118" s="2"/>
      <c r="AC118" s="2"/>
    </row>
    <row r="119" spans="1:29" s="95" customFormat="1" x14ac:dyDescent="0.35">
      <c r="A119" s="28" t="b">
        <v>1</v>
      </c>
      <c r="B119" s="2" t="s">
        <v>263</v>
      </c>
      <c r="C119" s="2" t="s">
        <v>728</v>
      </c>
      <c r="D119" s="2">
        <v>36.67</v>
      </c>
      <c r="E119" s="85">
        <v>2.0200000000000001E-3</v>
      </c>
      <c r="F119" s="2">
        <v>0</v>
      </c>
      <c r="G119" s="2"/>
      <c r="H119" s="2"/>
      <c r="I119" s="2">
        <f t="shared" si="31"/>
        <v>-11.66</v>
      </c>
      <c r="J119" s="85">
        <f t="shared" si="28"/>
        <v>-10.679999999999996</v>
      </c>
      <c r="K119" s="85">
        <f t="shared" si="32"/>
        <v>0.98000000000000398</v>
      </c>
      <c r="L119" s="2">
        <f t="shared" si="29"/>
        <v>0.50697973989501322</v>
      </c>
      <c r="M119" s="29">
        <f t="shared" ref="M119" si="43">AVERAGE(L117:L119)</f>
        <v>0.75348986994750655</v>
      </c>
      <c r="N119" s="87"/>
      <c r="O119" s="28" t="b">
        <v>1</v>
      </c>
      <c r="P119" s="2" t="s">
        <v>263</v>
      </c>
      <c r="Q119" s="2" t="s">
        <v>728</v>
      </c>
      <c r="R119" s="2">
        <v>25.01</v>
      </c>
      <c r="S119" s="85">
        <v>2.0699999999999998E-3</v>
      </c>
      <c r="T119" s="2">
        <v>0</v>
      </c>
      <c r="U119" s="2"/>
      <c r="V119" s="92"/>
      <c r="W119" s="92"/>
      <c r="X119" s="92"/>
      <c r="Y119" s="87"/>
      <c r="Z119" s="100"/>
      <c r="AA119" s="87"/>
      <c r="AB119" s="87"/>
      <c r="AC119" s="87"/>
    </row>
    <row r="120" spans="1:29" s="95" customFormat="1" ht="14" customHeight="1" x14ac:dyDescent="0.35">
      <c r="A120" s="28" t="b">
        <v>1</v>
      </c>
      <c r="B120" s="2" t="s">
        <v>265</v>
      </c>
      <c r="C120" s="2" t="s">
        <v>729</v>
      </c>
      <c r="D120" s="2">
        <v>32.64</v>
      </c>
      <c r="E120" s="85">
        <v>9.2099999999999994E-3</v>
      </c>
      <c r="F120" s="2">
        <v>0</v>
      </c>
      <c r="G120" s="2"/>
      <c r="H120" s="2"/>
      <c r="I120" s="2">
        <f t="shared" si="31"/>
        <v>-11.32</v>
      </c>
      <c r="J120" s="85">
        <f t="shared" si="28"/>
        <v>-10.679999999999996</v>
      </c>
      <c r="K120" s="85">
        <f t="shared" si="32"/>
        <v>0.64000000000000412</v>
      </c>
      <c r="L120" s="2">
        <f t="shared" si="29"/>
        <v>0.64171294878145024</v>
      </c>
      <c r="M120" s="29"/>
      <c r="N120" s="92"/>
      <c r="O120" s="28" t="b">
        <v>1</v>
      </c>
      <c r="P120" s="2" t="s">
        <v>265</v>
      </c>
      <c r="Q120" s="2" t="s">
        <v>729</v>
      </c>
      <c r="R120" s="2">
        <v>21.32</v>
      </c>
      <c r="S120" s="85">
        <v>2.5899999999999999E-2</v>
      </c>
      <c r="T120" s="2">
        <v>0</v>
      </c>
      <c r="U120" s="2"/>
      <c r="V120" s="2"/>
      <c r="W120" s="2"/>
      <c r="X120" s="2"/>
      <c r="Y120" s="92"/>
      <c r="Z120" s="94"/>
      <c r="AA120" s="87"/>
      <c r="AB120" s="87"/>
      <c r="AC120" s="87"/>
    </row>
    <row r="121" spans="1:29" x14ac:dyDescent="0.35">
      <c r="A121" s="28" t="b">
        <v>1</v>
      </c>
      <c r="B121" s="2" t="s">
        <v>267</v>
      </c>
      <c r="C121" s="2" t="s">
        <v>730</v>
      </c>
      <c r="D121" s="2">
        <v>35.81</v>
      </c>
      <c r="E121" s="85">
        <v>1.9499999999999999E-3</v>
      </c>
      <c r="F121" s="2">
        <v>0</v>
      </c>
      <c r="G121" s="2"/>
      <c r="H121" s="2"/>
      <c r="I121" s="2">
        <f t="shared" si="31"/>
        <v>-14.350000000000001</v>
      </c>
      <c r="J121" s="85">
        <f t="shared" si="28"/>
        <v>-10.679999999999996</v>
      </c>
      <c r="K121" s="85">
        <f t="shared" si="32"/>
        <v>3.6700000000000053</v>
      </c>
      <c r="L121" s="2">
        <f t="shared" si="29"/>
        <v>7.8563335907613996E-2</v>
      </c>
      <c r="M121" s="29"/>
      <c r="N121" s="2"/>
      <c r="O121" s="28" t="b">
        <v>1</v>
      </c>
      <c r="P121" s="2" t="s">
        <v>267</v>
      </c>
      <c r="Q121" s="2" t="s">
        <v>730</v>
      </c>
      <c r="R121" s="2">
        <v>21.46</v>
      </c>
      <c r="S121" s="85">
        <v>2.35E-2</v>
      </c>
      <c r="T121" s="2">
        <v>0</v>
      </c>
      <c r="U121" s="2"/>
      <c r="V121" s="2"/>
      <c r="W121" s="2"/>
      <c r="X121" s="2"/>
      <c r="Y121" s="2"/>
      <c r="Z121" s="29"/>
      <c r="AA121" s="2"/>
      <c r="AB121" s="2"/>
      <c r="AC121" s="2"/>
    </row>
    <row r="122" spans="1:29" x14ac:dyDescent="0.35">
      <c r="A122" s="28" t="b">
        <v>1</v>
      </c>
      <c r="B122" s="2" t="s">
        <v>269</v>
      </c>
      <c r="C122" s="2" t="s">
        <v>731</v>
      </c>
      <c r="D122" s="2">
        <v>32.19</v>
      </c>
      <c r="E122" s="85">
        <v>1.4200000000000001E-2</v>
      </c>
      <c r="F122" s="2">
        <v>0</v>
      </c>
      <c r="G122" s="2"/>
      <c r="H122" s="2"/>
      <c r="I122" s="2">
        <f t="shared" si="31"/>
        <v>-10.889999999999997</v>
      </c>
      <c r="J122" s="85">
        <f t="shared" si="28"/>
        <v>-10.679999999999996</v>
      </c>
      <c r="K122" s="85">
        <f t="shared" si="32"/>
        <v>0.21000000000000085</v>
      </c>
      <c r="L122" s="2">
        <f t="shared" si="29"/>
        <v>0.86453723130786475</v>
      </c>
      <c r="M122" s="29">
        <f t="shared" ref="M122" si="44">AVERAGE(L120:L122)</f>
        <v>0.52827117199897633</v>
      </c>
      <c r="N122" s="2"/>
      <c r="O122" s="28" t="b">
        <v>1</v>
      </c>
      <c r="P122" s="2" t="s">
        <v>269</v>
      </c>
      <c r="Q122" s="2" t="s">
        <v>731</v>
      </c>
      <c r="R122" s="2">
        <v>21.3</v>
      </c>
      <c r="S122" s="85">
        <v>2.6200000000000001E-2</v>
      </c>
      <c r="T122" s="2">
        <v>0</v>
      </c>
      <c r="U122" s="2"/>
      <c r="V122" s="2"/>
      <c r="W122" s="2"/>
      <c r="X122" s="2"/>
      <c r="Y122" s="2"/>
      <c r="Z122" s="29"/>
      <c r="AA122" s="2"/>
      <c r="AB122" s="2"/>
      <c r="AC122" s="2"/>
    </row>
    <row r="123" spans="1:29" x14ac:dyDescent="0.35">
      <c r="A123" s="28" t="b">
        <v>1</v>
      </c>
      <c r="B123" s="2" t="s">
        <v>271</v>
      </c>
      <c r="C123" s="2" t="s">
        <v>732</v>
      </c>
      <c r="D123" s="2">
        <v>36.909999999999997</v>
      </c>
      <c r="E123" s="85">
        <v>2.1099999999999999E-3</v>
      </c>
      <c r="F123" s="2">
        <v>0</v>
      </c>
      <c r="G123" s="2"/>
      <c r="H123" s="2"/>
      <c r="I123" s="2">
        <f t="shared" si="31"/>
        <v>-8.0299999999999976</v>
      </c>
      <c r="J123" s="85">
        <f t="shared" si="28"/>
        <v>-10.679999999999996</v>
      </c>
      <c r="K123" s="85">
        <f t="shared" si="32"/>
        <v>-2.6499999999999986</v>
      </c>
      <c r="L123" s="2">
        <f t="shared" si="29"/>
        <v>6.276672783173999</v>
      </c>
      <c r="M123" s="29"/>
      <c r="N123" s="2"/>
      <c r="O123" s="28" t="b">
        <v>1</v>
      </c>
      <c r="P123" s="2" t="s">
        <v>271</v>
      </c>
      <c r="Q123" s="2" t="s">
        <v>732</v>
      </c>
      <c r="R123" s="2">
        <v>28.88</v>
      </c>
      <c r="S123" s="85">
        <v>2.8400000000000002E-4</v>
      </c>
      <c r="T123" s="2">
        <v>0</v>
      </c>
      <c r="U123" s="2" t="s">
        <v>233</v>
      </c>
      <c r="V123" s="2"/>
      <c r="W123" s="2"/>
      <c r="X123" s="2"/>
      <c r="Y123" s="2"/>
      <c r="Z123" s="29"/>
      <c r="AA123" s="2"/>
      <c r="AB123" s="2"/>
      <c r="AC123" s="2"/>
    </row>
    <row r="124" spans="1:29" x14ac:dyDescent="0.35">
      <c r="A124" s="28" t="b">
        <v>1</v>
      </c>
      <c r="B124" s="2" t="s">
        <v>273</v>
      </c>
      <c r="C124" s="2" t="s">
        <v>733</v>
      </c>
      <c r="D124" s="2"/>
      <c r="E124" s="85"/>
      <c r="F124" s="2">
        <v>0</v>
      </c>
      <c r="G124" s="2"/>
      <c r="H124" s="2"/>
      <c r="I124" s="2">
        <f t="shared" si="31"/>
        <v>29.07</v>
      </c>
      <c r="J124" s="85">
        <f t="shared" si="28"/>
        <v>-10.679999999999996</v>
      </c>
      <c r="K124" s="85">
        <f t="shared" si="32"/>
        <v>-39.75</v>
      </c>
      <c r="L124" s="2"/>
      <c r="M124" s="29"/>
      <c r="N124" s="2"/>
      <c r="O124" s="28" t="b">
        <v>1</v>
      </c>
      <c r="P124" s="2" t="s">
        <v>273</v>
      </c>
      <c r="Q124" s="2" t="s">
        <v>733</v>
      </c>
      <c r="R124" s="2">
        <v>29.07</v>
      </c>
      <c r="S124" s="85">
        <v>2.63E-4</v>
      </c>
      <c r="T124" s="2">
        <v>0</v>
      </c>
      <c r="U124" s="2" t="s">
        <v>233</v>
      </c>
      <c r="V124" s="2"/>
      <c r="W124" s="2"/>
      <c r="X124" s="2"/>
      <c r="Y124" s="2"/>
      <c r="Z124" s="29"/>
      <c r="AA124" s="2"/>
      <c r="AB124" s="2"/>
      <c r="AC124" s="2"/>
    </row>
    <row r="125" spans="1:29" x14ac:dyDescent="0.35">
      <c r="A125" s="28" t="b">
        <v>1</v>
      </c>
      <c r="B125" s="2" t="s">
        <v>275</v>
      </c>
      <c r="C125" s="2" t="s">
        <v>734</v>
      </c>
      <c r="D125" s="2">
        <v>36.619999999999997</v>
      </c>
      <c r="E125" s="85">
        <v>2E-3</v>
      </c>
      <c r="F125" s="2">
        <v>0</v>
      </c>
      <c r="G125" s="2"/>
      <c r="H125" s="2"/>
      <c r="I125" s="2">
        <f t="shared" si="31"/>
        <v>-7.4999999999999964</v>
      </c>
      <c r="J125" s="85">
        <f t="shared" si="28"/>
        <v>-10.679999999999996</v>
      </c>
      <c r="K125" s="85">
        <f t="shared" si="32"/>
        <v>-3.1799999999999997</v>
      </c>
      <c r="L125" s="2">
        <f t="shared" si="29"/>
        <v>9.0630710823663865</v>
      </c>
      <c r="M125" s="29">
        <f t="shared" ref="M125" si="45">AVERAGE(L123:L125)</f>
        <v>7.6698719327701923</v>
      </c>
      <c r="N125" s="2"/>
      <c r="O125" s="28" t="b">
        <v>1</v>
      </c>
      <c r="P125" s="2" t="s">
        <v>275</v>
      </c>
      <c r="Q125" s="2" t="s">
        <v>734</v>
      </c>
      <c r="R125" s="2">
        <v>29.12</v>
      </c>
      <c r="S125" s="85">
        <v>2.5700000000000001E-4</v>
      </c>
      <c r="T125" s="2">
        <v>0</v>
      </c>
      <c r="U125" s="2" t="s">
        <v>233</v>
      </c>
      <c r="V125" s="2"/>
      <c r="W125" s="2"/>
      <c r="X125" s="2"/>
      <c r="Y125" s="2"/>
      <c r="Z125" s="29"/>
      <c r="AA125" s="2"/>
      <c r="AB125" s="2"/>
      <c r="AC125" s="2"/>
    </row>
    <row r="126" spans="1:29" x14ac:dyDescent="0.35">
      <c r="A126" s="28" t="b">
        <v>1</v>
      </c>
      <c r="B126" s="2" t="s">
        <v>279</v>
      </c>
      <c r="C126" s="2" t="s">
        <v>280</v>
      </c>
      <c r="D126" s="2">
        <v>35.6</v>
      </c>
      <c r="E126" s="85">
        <v>1.99E-3</v>
      </c>
      <c r="F126" s="2">
        <v>0</v>
      </c>
      <c r="G126" s="2"/>
      <c r="H126" s="2"/>
      <c r="I126" s="2">
        <f t="shared" si="31"/>
        <v>-11.760000000000002</v>
      </c>
      <c r="J126" s="85">
        <f t="shared" si="28"/>
        <v>-10.679999999999996</v>
      </c>
      <c r="K126" s="85">
        <f t="shared" si="32"/>
        <v>1.0800000000000054</v>
      </c>
      <c r="L126" s="2">
        <f t="shared" si="29"/>
        <v>0.47302882336279622</v>
      </c>
      <c r="M126" s="29"/>
      <c r="N126" s="2"/>
      <c r="O126" s="28" t="b">
        <v>1</v>
      </c>
      <c r="P126" s="2" t="s">
        <v>279</v>
      </c>
      <c r="Q126" s="2" t="s">
        <v>280</v>
      </c>
      <c r="R126" s="2">
        <v>23.84</v>
      </c>
      <c r="S126" s="85">
        <v>4.3800000000000002E-3</v>
      </c>
      <c r="T126" s="2">
        <v>0</v>
      </c>
      <c r="U126" s="2"/>
      <c r="V126" s="2"/>
      <c r="W126" s="2"/>
      <c r="X126" s="2"/>
      <c r="Y126" s="2"/>
      <c r="Z126" s="29"/>
      <c r="AA126" s="2"/>
      <c r="AB126" s="2"/>
      <c r="AC126" s="2"/>
    </row>
    <row r="127" spans="1:29" x14ac:dyDescent="0.35">
      <c r="A127" s="28" t="b">
        <v>1</v>
      </c>
      <c r="B127" s="2" t="s">
        <v>281</v>
      </c>
      <c r="C127" s="2" t="s">
        <v>282</v>
      </c>
      <c r="D127" s="2">
        <v>34.81</v>
      </c>
      <c r="E127" s="85">
        <v>2.3800000000000002E-3</v>
      </c>
      <c r="F127" s="2">
        <v>0</v>
      </c>
      <c r="G127" s="2"/>
      <c r="H127" s="2"/>
      <c r="I127" s="2">
        <f t="shared" si="31"/>
        <v>-10.930000000000003</v>
      </c>
      <c r="J127" s="85">
        <f t="shared" si="28"/>
        <v>-10.679999999999996</v>
      </c>
      <c r="K127" s="85">
        <f t="shared" si="32"/>
        <v>0.25000000000000711</v>
      </c>
      <c r="L127" s="2">
        <f t="shared" si="29"/>
        <v>0.84089641525371051</v>
      </c>
      <c r="M127" s="29"/>
      <c r="N127" s="2"/>
      <c r="O127" s="28" t="b">
        <v>1</v>
      </c>
      <c r="P127" s="2" t="s">
        <v>281</v>
      </c>
      <c r="Q127" s="2" t="s">
        <v>282</v>
      </c>
      <c r="R127" s="2">
        <v>23.88</v>
      </c>
      <c r="S127" s="85">
        <v>4.2700000000000004E-3</v>
      </c>
      <c r="T127" s="2">
        <v>0</v>
      </c>
      <c r="U127" s="2"/>
      <c r="V127" s="2"/>
      <c r="W127" s="2"/>
      <c r="X127" s="2"/>
      <c r="Y127" s="2"/>
      <c r="Z127" s="29"/>
      <c r="AA127" s="2"/>
    </row>
    <row r="128" spans="1:29" x14ac:dyDescent="0.35">
      <c r="A128" s="28" t="b">
        <v>1</v>
      </c>
      <c r="B128" s="2" t="s">
        <v>283</v>
      </c>
      <c r="C128" s="2" t="s">
        <v>284</v>
      </c>
      <c r="D128" s="2">
        <v>33.25</v>
      </c>
      <c r="E128" s="85">
        <v>5.5700000000000003E-3</v>
      </c>
      <c r="F128" s="2">
        <v>0</v>
      </c>
      <c r="G128" s="2"/>
      <c r="H128" s="2"/>
      <c r="I128" s="2">
        <f t="shared" si="31"/>
        <v>-9.2800000000000011</v>
      </c>
      <c r="J128" s="85">
        <f t="shared" si="28"/>
        <v>-10.679999999999996</v>
      </c>
      <c r="K128" s="85">
        <f t="shared" si="32"/>
        <v>-1.399999999999995</v>
      </c>
      <c r="L128" s="2">
        <f t="shared" si="29"/>
        <v>2.6390158215457795</v>
      </c>
      <c r="M128" s="29">
        <f t="shared" ref="M128" si="46">AVERAGE(L126:L128)</f>
        <v>1.3176470200540955</v>
      </c>
      <c r="N128" s="2"/>
      <c r="O128" s="28" t="b">
        <v>1</v>
      </c>
      <c r="P128" s="2" t="s">
        <v>283</v>
      </c>
      <c r="Q128" s="2" t="s">
        <v>284</v>
      </c>
      <c r="R128" s="2">
        <v>23.97</v>
      </c>
      <c r="S128" s="85">
        <v>4.0200000000000001E-3</v>
      </c>
      <c r="T128" s="2">
        <v>0</v>
      </c>
      <c r="U128" s="2"/>
      <c r="V128" s="2"/>
      <c r="W128" s="2"/>
      <c r="X128" s="2"/>
      <c r="Y128" s="2"/>
      <c r="Z128" s="29"/>
      <c r="AA128" s="2"/>
    </row>
    <row r="129" spans="1:27" x14ac:dyDescent="0.35">
      <c r="A129" s="28" t="b">
        <v>1</v>
      </c>
      <c r="B129" s="2" t="s">
        <v>285</v>
      </c>
      <c r="C129" s="2" t="s">
        <v>286</v>
      </c>
      <c r="D129" s="2">
        <v>32.520000000000003</v>
      </c>
      <c r="E129" s="85">
        <v>1.03E-2</v>
      </c>
      <c r="F129" s="2">
        <v>0</v>
      </c>
      <c r="G129" s="2"/>
      <c r="H129" s="2"/>
      <c r="I129" s="2">
        <f t="shared" si="31"/>
        <v>-10.430000000000003</v>
      </c>
      <c r="J129" s="85">
        <f t="shared" si="28"/>
        <v>-10.679999999999996</v>
      </c>
      <c r="K129" s="85">
        <f t="shared" si="32"/>
        <v>-0.24999999999999289</v>
      </c>
      <c r="L129" s="2">
        <f t="shared" si="29"/>
        <v>1.1892071150027153</v>
      </c>
      <c r="M129" s="29"/>
      <c r="N129" s="2"/>
      <c r="O129" s="28" t="b">
        <v>1</v>
      </c>
      <c r="P129" s="2" t="s">
        <v>285</v>
      </c>
      <c r="Q129" s="2" t="s">
        <v>286</v>
      </c>
      <c r="R129" s="2">
        <v>22.09</v>
      </c>
      <c r="S129" s="85">
        <v>1.4999999999999999E-2</v>
      </c>
      <c r="T129" s="2">
        <v>0</v>
      </c>
      <c r="U129" s="2"/>
      <c r="V129" s="2"/>
      <c r="W129" s="2"/>
      <c r="X129" s="2"/>
      <c r="Y129" s="2"/>
      <c r="Z129" s="29"/>
      <c r="AA129" s="2"/>
    </row>
    <row r="130" spans="1:27" x14ac:dyDescent="0.35">
      <c r="A130" s="28" t="b">
        <v>1</v>
      </c>
      <c r="B130" s="2" t="s">
        <v>287</v>
      </c>
      <c r="C130" s="2" t="s">
        <v>288</v>
      </c>
      <c r="D130" s="2">
        <v>33.03</v>
      </c>
      <c r="E130" s="85">
        <v>6.6E-3</v>
      </c>
      <c r="F130" s="2">
        <v>0</v>
      </c>
      <c r="G130" s="2"/>
      <c r="H130" s="2"/>
      <c r="I130" s="2">
        <f t="shared" si="31"/>
        <v>-10.93</v>
      </c>
      <c r="J130" s="85">
        <f t="shared" si="28"/>
        <v>-10.679999999999996</v>
      </c>
      <c r="K130" s="85">
        <f t="shared" si="32"/>
        <v>0.25000000000000355</v>
      </c>
      <c r="L130" s="2">
        <f t="shared" si="29"/>
        <v>0.8408964152537125</v>
      </c>
      <c r="M130" s="29"/>
      <c r="N130" s="2"/>
      <c r="O130" s="28" t="b">
        <v>1</v>
      </c>
      <c r="P130" s="2" t="s">
        <v>287</v>
      </c>
      <c r="Q130" s="2" t="s">
        <v>288</v>
      </c>
      <c r="R130" s="2">
        <v>22.1</v>
      </c>
      <c r="S130" s="85">
        <v>1.49E-2</v>
      </c>
      <c r="T130" s="2">
        <v>0</v>
      </c>
      <c r="U130" s="2"/>
      <c r="V130" s="2"/>
      <c r="W130" s="2"/>
      <c r="X130" s="2"/>
      <c r="Y130" s="2"/>
      <c r="Z130" s="29"/>
      <c r="AA130" s="2"/>
    </row>
    <row r="131" spans="1:27" x14ac:dyDescent="0.35">
      <c r="A131" s="28" t="b">
        <v>1</v>
      </c>
      <c r="B131" s="2" t="s">
        <v>289</v>
      </c>
      <c r="C131" s="2" t="s">
        <v>290</v>
      </c>
      <c r="D131" s="2">
        <v>32.56</v>
      </c>
      <c r="E131" s="85">
        <v>9.9000000000000008E-3</v>
      </c>
      <c r="F131" s="2">
        <v>0</v>
      </c>
      <c r="G131" s="2"/>
      <c r="H131" s="2"/>
      <c r="I131" s="2">
        <f t="shared" si="31"/>
        <v>-10.060000000000002</v>
      </c>
      <c r="J131" s="85">
        <f t="shared" si="28"/>
        <v>-10.679999999999996</v>
      </c>
      <c r="K131" s="85">
        <f t="shared" si="32"/>
        <v>-0.61999999999999389</v>
      </c>
      <c r="L131" s="2">
        <f t="shared" si="29"/>
        <v>1.5368751812880059</v>
      </c>
      <c r="M131" s="29">
        <f t="shared" ref="M131" si="47">AVERAGE(L129:L131)</f>
        <v>1.1889929038481446</v>
      </c>
      <c r="N131" s="2"/>
      <c r="O131" s="28" t="b">
        <v>1</v>
      </c>
      <c r="P131" s="2" t="s">
        <v>289</v>
      </c>
      <c r="Q131" s="2" t="s">
        <v>290</v>
      </c>
      <c r="R131" s="2">
        <v>22.5</v>
      </c>
      <c r="S131" s="85">
        <v>1.12E-2</v>
      </c>
      <c r="T131" s="2">
        <v>0</v>
      </c>
      <c r="U131" s="2"/>
      <c r="V131" s="2"/>
      <c r="W131" s="2"/>
      <c r="X131" s="2"/>
      <c r="Y131" s="2"/>
      <c r="Z131" s="29"/>
      <c r="AA131" s="2"/>
    </row>
    <row r="132" spans="1:27" x14ac:dyDescent="0.35">
      <c r="A132" s="28" t="b">
        <v>1</v>
      </c>
      <c r="B132" s="2" t="s">
        <v>291</v>
      </c>
      <c r="C132" s="2" t="s">
        <v>292</v>
      </c>
      <c r="D132" s="2">
        <v>32.96</v>
      </c>
      <c r="E132" s="85">
        <v>6.96E-3</v>
      </c>
      <c r="F132" s="2">
        <v>0</v>
      </c>
      <c r="G132" s="2"/>
      <c r="H132" s="2"/>
      <c r="I132" s="2">
        <f t="shared" si="31"/>
        <v>-9.7800000000000011</v>
      </c>
      <c r="J132" s="85">
        <f t="shared" si="28"/>
        <v>-10.679999999999996</v>
      </c>
      <c r="K132" s="85">
        <f t="shared" si="32"/>
        <v>-0.89999999999999503</v>
      </c>
      <c r="L132" s="2">
        <f t="shared" si="29"/>
        <v>1.8660659830736084</v>
      </c>
      <c r="M132" s="29"/>
      <c r="N132" s="2"/>
      <c r="O132" s="28" t="b">
        <v>1</v>
      </c>
      <c r="P132" s="2" t="s">
        <v>291</v>
      </c>
      <c r="Q132" s="2" t="s">
        <v>292</v>
      </c>
      <c r="R132" s="2">
        <v>23.18</v>
      </c>
      <c r="S132" s="85">
        <v>6.9100000000000003E-3</v>
      </c>
      <c r="T132" s="2">
        <v>0</v>
      </c>
      <c r="U132" s="2"/>
      <c r="V132" s="2"/>
      <c r="W132" s="2"/>
      <c r="X132" s="2"/>
      <c r="Y132" s="2"/>
      <c r="Z132" s="29"/>
      <c r="AA132" s="2"/>
    </row>
    <row r="133" spans="1:27" x14ac:dyDescent="0.35">
      <c r="A133" s="28" t="b">
        <v>1</v>
      </c>
      <c r="B133" s="2" t="s">
        <v>293</v>
      </c>
      <c r="C133" s="2" t="s">
        <v>294</v>
      </c>
      <c r="D133" s="2">
        <v>33.200000000000003</v>
      </c>
      <c r="E133" s="85">
        <v>5.7499999999999999E-3</v>
      </c>
      <c r="F133" s="2">
        <v>0</v>
      </c>
      <c r="G133" s="2"/>
      <c r="H133" s="2"/>
      <c r="I133" s="2">
        <f t="shared" si="31"/>
        <v>-9.7100000000000044</v>
      </c>
      <c r="J133" s="85">
        <f t="shared" si="28"/>
        <v>-10.679999999999996</v>
      </c>
      <c r="K133" s="85">
        <f t="shared" si="32"/>
        <v>-0.96999999999999176</v>
      </c>
      <c r="L133" s="2">
        <f t="shared" si="29"/>
        <v>1.9588405951738426</v>
      </c>
      <c r="M133" s="29"/>
      <c r="N133" s="2"/>
      <c r="O133" s="28" t="b">
        <v>1</v>
      </c>
      <c r="P133" s="2" t="s">
        <v>293</v>
      </c>
      <c r="Q133" s="2" t="s">
        <v>294</v>
      </c>
      <c r="R133" s="2">
        <v>23.49</v>
      </c>
      <c r="S133" s="85">
        <v>5.5399999999999998E-3</v>
      </c>
      <c r="T133" s="2">
        <v>0</v>
      </c>
      <c r="U133" s="2"/>
      <c r="V133" s="2"/>
      <c r="W133" s="2"/>
      <c r="X133" s="2"/>
      <c r="Y133" s="2"/>
      <c r="Z133" s="29"/>
      <c r="AA133" s="2"/>
    </row>
    <row r="134" spans="1:27" x14ac:dyDescent="0.35">
      <c r="A134" s="86" t="b">
        <v>1</v>
      </c>
      <c r="B134" s="87" t="s">
        <v>295</v>
      </c>
      <c r="C134" s="87" t="s">
        <v>296</v>
      </c>
      <c r="D134" s="87">
        <v>34.520000000000003</v>
      </c>
      <c r="E134" s="88">
        <v>2.66E-3</v>
      </c>
      <c r="F134" s="17">
        <v>0</v>
      </c>
      <c r="G134" s="17"/>
      <c r="H134" s="2"/>
      <c r="I134" s="2">
        <f t="shared" si="31"/>
        <v>-10.850000000000001</v>
      </c>
      <c r="J134" s="85">
        <f t="shared" si="28"/>
        <v>-10.679999999999996</v>
      </c>
      <c r="K134" s="85">
        <f t="shared" si="32"/>
        <v>0.17000000000000526</v>
      </c>
      <c r="L134" s="2">
        <f t="shared" si="29"/>
        <v>0.88884268116656706</v>
      </c>
      <c r="M134" s="29">
        <f t="shared" ref="M134" si="48">AVERAGE(L132:L134)</f>
        <v>1.5712497531380061</v>
      </c>
      <c r="N134" s="2"/>
      <c r="O134" s="28" t="b">
        <v>1</v>
      </c>
      <c r="P134" s="2" t="s">
        <v>295</v>
      </c>
      <c r="Q134" s="2" t="s">
        <v>296</v>
      </c>
      <c r="R134" s="2">
        <v>23.67</v>
      </c>
      <c r="S134" s="85">
        <v>4.8999999999999998E-3</v>
      </c>
      <c r="T134" s="2">
        <v>0</v>
      </c>
      <c r="U134" s="2"/>
      <c r="V134" s="2"/>
      <c r="W134" s="2"/>
      <c r="X134" s="2"/>
      <c r="Y134" s="2"/>
      <c r="Z134" s="29"/>
      <c r="AA134" s="2"/>
    </row>
    <row r="135" spans="1:27" x14ac:dyDescent="0.35">
      <c r="A135" s="28" t="b">
        <v>1</v>
      </c>
      <c r="B135" s="2" t="s">
        <v>297</v>
      </c>
      <c r="C135" s="2" t="s">
        <v>298</v>
      </c>
      <c r="D135" s="2">
        <v>31.96</v>
      </c>
      <c r="E135" s="85">
        <v>1.8100000000000002E-2</v>
      </c>
      <c r="F135" s="2">
        <v>0</v>
      </c>
      <c r="G135" s="3"/>
      <c r="H135" s="2"/>
      <c r="I135" s="2">
        <f t="shared" si="31"/>
        <v>-9.1900000000000013</v>
      </c>
      <c r="J135" s="85">
        <f t="shared" si="28"/>
        <v>-10.679999999999996</v>
      </c>
      <c r="K135" s="85">
        <f t="shared" si="32"/>
        <v>-1.4899999999999949</v>
      </c>
      <c r="L135" s="2">
        <f t="shared" si="29"/>
        <v>2.8088897514759839</v>
      </c>
      <c r="M135" s="29"/>
      <c r="N135" s="2"/>
      <c r="O135" s="28" t="b">
        <v>1</v>
      </c>
      <c r="P135" s="2" t="s">
        <v>297</v>
      </c>
      <c r="Q135" s="2" t="s">
        <v>298</v>
      </c>
      <c r="R135" s="2">
        <v>22.77</v>
      </c>
      <c r="S135" s="85">
        <v>9.2099999999999994E-3</v>
      </c>
      <c r="T135" s="2">
        <v>0</v>
      </c>
      <c r="U135" s="2"/>
      <c r="V135" s="2"/>
      <c r="W135" s="2"/>
      <c r="X135" s="2"/>
      <c r="Y135" s="2"/>
      <c r="Z135" s="29"/>
      <c r="AA135" s="2"/>
    </row>
    <row r="136" spans="1:27" x14ac:dyDescent="0.35">
      <c r="A136" s="28" t="b">
        <v>1</v>
      </c>
      <c r="B136" s="2" t="s">
        <v>299</v>
      </c>
      <c r="C136" s="2" t="s">
        <v>300</v>
      </c>
      <c r="D136" s="2">
        <v>31.96</v>
      </c>
      <c r="E136" s="85">
        <v>1.8200000000000001E-2</v>
      </c>
      <c r="F136" s="2">
        <v>0</v>
      </c>
      <c r="G136" s="2"/>
      <c r="H136" s="2"/>
      <c r="I136" s="2">
        <f t="shared" si="31"/>
        <v>-9.1500000000000021</v>
      </c>
      <c r="J136" s="85">
        <f t="shared" si="28"/>
        <v>-10.679999999999996</v>
      </c>
      <c r="K136" s="85">
        <f t="shared" si="32"/>
        <v>-1.529999999999994</v>
      </c>
      <c r="L136" s="2">
        <f t="shared" si="29"/>
        <v>2.88785839104498</v>
      </c>
      <c r="M136" s="29"/>
      <c r="N136" s="2"/>
      <c r="O136" s="28" t="b">
        <v>1</v>
      </c>
      <c r="P136" s="2" t="s">
        <v>299</v>
      </c>
      <c r="Q136" s="2" t="s">
        <v>300</v>
      </c>
      <c r="R136" s="2">
        <v>22.81</v>
      </c>
      <c r="S136" s="85">
        <v>8.9800000000000001E-3</v>
      </c>
      <c r="T136" s="2">
        <v>0</v>
      </c>
      <c r="U136" s="2"/>
      <c r="V136" s="2"/>
      <c r="W136" s="2"/>
      <c r="X136" s="2"/>
      <c r="Y136" s="2"/>
      <c r="Z136" s="29"/>
      <c r="AA136" s="2"/>
    </row>
    <row r="137" spans="1:27" x14ac:dyDescent="0.35">
      <c r="A137" s="28" t="b">
        <v>1</v>
      </c>
      <c r="B137" s="2" t="s">
        <v>301</v>
      </c>
      <c r="C137" s="2" t="s">
        <v>302</v>
      </c>
      <c r="D137" s="2">
        <v>32.270000000000003</v>
      </c>
      <c r="E137" s="85">
        <v>1.3100000000000001E-2</v>
      </c>
      <c r="F137" s="2">
        <v>0</v>
      </c>
      <c r="G137" s="2"/>
      <c r="H137" s="2"/>
      <c r="I137" s="2">
        <f t="shared" si="31"/>
        <v>-9.3900000000000041</v>
      </c>
      <c r="J137" s="85">
        <f t="shared" si="28"/>
        <v>-10.679999999999996</v>
      </c>
      <c r="K137" s="85">
        <f t="shared" si="32"/>
        <v>-1.289999999999992</v>
      </c>
      <c r="L137" s="2">
        <f t="shared" si="29"/>
        <v>2.4452805553841235</v>
      </c>
      <c r="M137" s="29">
        <f t="shared" ref="M137" si="49">AVERAGE(L135:L137)</f>
        <v>2.7140095659683623</v>
      </c>
      <c r="N137" s="2"/>
      <c r="O137" s="28" t="b">
        <v>1</v>
      </c>
      <c r="P137" s="2" t="s">
        <v>301</v>
      </c>
      <c r="Q137" s="2" t="s">
        <v>302</v>
      </c>
      <c r="R137" s="2">
        <v>22.88</v>
      </c>
      <c r="S137" s="85">
        <v>8.5299999999999994E-3</v>
      </c>
      <c r="T137" s="2">
        <v>0</v>
      </c>
      <c r="U137" s="2"/>
      <c r="V137" s="2"/>
      <c r="W137" s="2"/>
      <c r="X137" s="2"/>
      <c r="Y137" s="2"/>
      <c r="Z137" s="29"/>
      <c r="AA137" s="2"/>
    </row>
    <row r="138" spans="1:27" x14ac:dyDescent="0.35">
      <c r="A138" s="28" t="b">
        <v>1</v>
      </c>
      <c r="B138" s="2" t="s">
        <v>303</v>
      </c>
      <c r="C138" s="2" t="s">
        <v>304</v>
      </c>
      <c r="D138" s="2">
        <v>32.25</v>
      </c>
      <c r="E138" s="85">
        <v>1.34E-2</v>
      </c>
      <c r="F138" s="2">
        <v>0</v>
      </c>
      <c r="G138" s="2"/>
      <c r="H138" s="17"/>
      <c r="I138" s="2">
        <f t="shared" si="31"/>
        <v>-9.6700000000000017</v>
      </c>
      <c r="J138" s="85">
        <f t="shared" si="28"/>
        <v>-10.679999999999996</v>
      </c>
      <c r="K138" s="85">
        <f t="shared" si="32"/>
        <v>-1.0099999999999945</v>
      </c>
      <c r="L138" s="2">
        <f t="shared" si="29"/>
        <v>2.0139111001134298</v>
      </c>
      <c r="M138" s="29"/>
      <c r="N138" s="2"/>
      <c r="O138" s="28" t="b">
        <v>1</v>
      </c>
      <c r="P138" s="2" t="s">
        <v>303</v>
      </c>
      <c r="Q138" s="2" t="s">
        <v>304</v>
      </c>
      <c r="R138" s="2">
        <v>22.58</v>
      </c>
      <c r="S138" s="85">
        <v>1.06E-2</v>
      </c>
      <c r="T138" s="2">
        <v>0</v>
      </c>
      <c r="U138" s="2"/>
      <c r="V138" s="2"/>
      <c r="W138" s="2"/>
      <c r="X138" s="2"/>
      <c r="Y138" s="2"/>
      <c r="Z138" s="29"/>
      <c r="AA138" s="2"/>
    </row>
    <row r="139" spans="1:27" x14ac:dyDescent="0.35">
      <c r="A139" s="28" t="b">
        <v>1</v>
      </c>
      <c r="B139" s="2" t="s">
        <v>305</v>
      </c>
      <c r="C139" s="2" t="s">
        <v>306</v>
      </c>
      <c r="D139" s="2">
        <v>32.83</v>
      </c>
      <c r="E139" s="85">
        <v>7.7499999999999999E-3</v>
      </c>
      <c r="F139" s="2">
        <v>0</v>
      </c>
      <c r="G139" s="2"/>
      <c r="H139" s="3"/>
      <c r="I139" s="2">
        <f t="shared" si="31"/>
        <v>-10.119999999999997</v>
      </c>
      <c r="J139" s="85">
        <f t="shared" si="28"/>
        <v>-10.679999999999996</v>
      </c>
      <c r="K139" s="85">
        <f t="shared" si="32"/>
        <v>-0.55999999999999872</v>
      </c>
      <c r="L139" s="2">
        <f t="shared" si="29"/>
        <v>1.4742692172910998</v>
      </c>
      <c r="M139" s="29"/>
      <c r="N139" s="2"/>
      <c r="O139" s="28" t="b">
        <v>1</v>
      </c>
      <c r="P139" s="2" t="s">
        <v>305</v>
      </c>
      <c r="Q139" s="2" t="s">
        <v>306</v>
      </c>
      <c r="R139" s="2">
        <v>22.71</v>
      </c>
      <c r="S139" s="85">
        <v>9.6500000000000006E-3</v>
      </c>
      <c r="T139" s="2">
        <v>0</v>
      </c>
      <c r="U139" s="2"/>
      <c r="V139" s="2"/>
      <c r="W139" s="2"/>
      <c r="X139" s="2"/>
      <c r="Y139" s="2"/>
      <c r="Z139" s="29"/>
      <c r="AA139" s="2"/>
    </row>
    <row r="140" spans="1:27" x14ac:dyDescent="0.35">
      <c r="A140" s="28" t="b">
        <v>1</v>
      </c>
      <c r="B140" s="2" t="s">
        <v>307</v>
      </c>
      <c r="C140" s="2" t="s">
        <v>308</v>
      </c>
      <c r="D140" s="2">
        <v>33.14</v>
      </c>
      <c r="E140" s="85">
        <v>6.0400000000000002E-3</v>
      </c>
      <c r="F140" s="2">
        <v>0</v>
      </c>
      <c r="G140" s="2"/>
      <c r="H140" s="2"/>
      <c r="I140" s="2">
        <f t="shared" si="31"/>
        <v>-10.32</v>
      </c>
      <c r="J140" s="85">
        <f t="shared" si="28"/>
        <v>-10.679999999999996</v>
      </c>
      <c r="K140" s="85">
        <f t="shared" si="32"/>
        <v>-0.35999999999999588</v>
      </c>
      <c r="L140" s="2">
        <f t="shared" si="29"/>
        <v>1.2834258975629005</v>
      </c>
      <c r="M140" s="29">
        <f t="shared" ref="M140" si="50">AVERAGE(L138:L140)</f>
        <v>1.5905354049891434</v>
      </c>
      <c r="N140" s="2"/>
      <c r="O140" s="28" t="b">
        <v>1</v>
      </c>
      <c r="P140" s="2" t="s">
        <v>307</v>
      </c>
      <c r="Q140" s="2" t="s">
        <v>308</v>
      </c>
      <c r="R140" s="2">
        <v>22.82</v>
      </c>
      <c r="S140" s="85">
        <v>8.9099999999999995E-3</v>
      </c>
      <c r="T140" s="2">
        <v>0</v>
      </c>
      <c r="U140" s="2"/>
      <c r="V140" s="2"/>
      <c r="W140" s="2"/>
      <c r="X140" s="2"/>
      <c r="Y140" s="2"/>
      <c r="Z140" s="29"/>
      <c r="AA140" s="2"/>
    </row>
    <row r="141" spans="1:27" x14ac:dyDescent="0.35">
      <c r="A141" s="28" t="b">
        <v>1</v>
      </c>
      <c r="B141" s="2" t="s">
        <v>309</v>
      </c>
      <c r="C141" s="2" t="s">
        <v>735</v>
      </c>
      <c r="D141" s="2">
        <v>32.93</v>
      </c>
      <c r="E141" s="85">
        <v>7.1599999999999997E-3</v>
      </c>
      <c r="F141" s="2">
        <v>0</v>
      </c>
      <c r="G141" s="2"/>
      <c r="H141" s="2"/>
      <c r="I141" s="2">
        <f t="shared" si="31"/>
        <v>-10.940000000000001</v>
      </c>
      <c r="J141" s="85">
        <f t="shared" si="28"/>
        <v>-10.679999999999996</v>
      </c>
      <c r="K141" s="85">
        <f t="shared" si="32"/>
        <v>0.26000000000000512</v>
      </c>
      <c r="L141" s="2">
        <f t="shared" si="29"/>
        <v>0.83508791942836647</v>
      </c>
      <c r="M141" s="29"/>
      <c r="N141" s="2"/>
      <c r="O141" s="86" t="b">
        <v>1</v>
      </c>
      <c r="P141" s="87" t="s">
        <v>309</v>
      </c>
      <c r="Q141" s="87" t="s">
        <v>735</v>
      </c>
      <c r="R141" s="87">
        <v>21.99</v>
      </c>
      <c r="S141" s="88">
        <v>1.61E-2</v>
      </c>
      <c r="T141" s="87">
        <v>0</v>
      </c>
      <c r="U141" s="87"/>
      <c r="V141" s="2"/>
      <c r="W141" s="2"/>
      <c r="X141" s="2"/>
      <c r="Y141" s="2"/>
      <c r="Z141" s="29"/>
      <c r="AA141" s="2"/>
    </row>
    <row r="142" spans="1:27" x14ac:dyDescent="0.35">
      <c r="A142" s="28" t="b">
        <v>1</v>
      </c>
      <c r="B142" s="2" t="s">
        <v>310</v>
      </c>
      <c r="C142" s="2" t="s">
        <v>736</v>
      </c>
      <c r="D142" s="2">
        <v>35.08</v>
      </c>
      <c r="E142" s="85">
        <v>2.2000000000000001E-3</v>
      </c>
      <c r="F142" s="2">
        <v>0</v>
      </c>
      <c r="G142" s="2"/>
      <c r="H142" s="2"/>
      <c r="I142" s="2">
        <f t="shared" si="31"/>
        <v>-12.989999999999998</v>
      </c>
      <c r="J142" s="85">
        <f t="shared" si="28"/>
        <v>-10.679999999999996</v>
      </c>
      <c r="K142" s="85">
        <f t="shared" si="32"/>
        <v>2.3100000000000023</v>
      </c>
      <c r="L142" s="2">
        <f t="shared" si="29"/>
        <v>0.20166043980553128</v>
      </c>
      <c r="M142" s="29"/>
      <c r="N142" s="2"/>
      <c r="O142" s="28" t="b">
        <v>1</v>
      </c>
      <c r="P142" s="2" t="s">
        <v>310</v>
      </c>
      <c r="Q142" s="2" t="s">
        <v>736</v>
      </c>
      <c r="R142" s="2">
        <v>22.09</v>
      </c>
      <c r="S142" s="85">
        <v>1.4999999999999999E-2</v>
      </c>
      <c r="T142" s="2">
        <v>0</v>
      </c>
      <c r="U142" s="2"/>
      <c r="V142" s="2"/>
      <c r="W142" s="2"/>
      <c r="X142" s="2"/>
      <c r="Y142" s="2"/>
      <c r="Z142" s="29"/>
      <c r="AA142" s="2"/>
    </row>
    <row r="143" spans="1:27" x14ac:dyDescent="0.35">
      <c r="A143" s="111" t="b">
        <v>1</v>
      </c>
      <c r="B143" s="87" t="s">
        <v>311</v>
      </c>
      <c r="C143" s="87" t="s">
        <v>737</v>
      </c>
      <c r="D143" s="87">
        <v>33.04</v>
      </c>
      <c r="E143" s="88">
        <v>6.5300000000000002E-3</v>
      </c>
      <c r="F143" s="87">
        <v>0</v>
      </c>
      <c r="G143" s="87"/>
      <c r="H143" s="87"/>
      <c r="I143" s="2">
        <f t="shared" si="31"/>
        <v>-10.89</v>
      </c>
      <c r="J143" s="85">
        <f t="shared" si="28"/>
        <v>-10.679999999999996</v>
      </c>
      <c r="K143" s="85">
        <f t="shared" si="32"/>
        <v>0.21000000000000441</v>
      </c>
      <c r="L143" s="2">
        <f t="shared" si="29"/>
        <v>0.86453723130786253</v>
      </c>
      <c r="M143" s="29">
        <f t="shared" ref="M143" si="51">AVERAGE(L141:L143)</f>
        <v>0.63376186351392005</v>
      </c>
      <c r="N143" s="2"/>
      <c r="O143" s="28" t="b">
        <v>1</v>
      </c>
      <c r="P143" s="2" t="s">
        <v>311</v>
      </c>
      <c r="Q143" s="2" t="s">
        <v>737</v>
      </c>
      <c r="R143" s="2">
        <v>22.15</v>
      </c>
      <c r="S143" s="85">
        <v>1.44E-2</v>
      </c>
      <c r="T143" s="2">
        <v>0</v>
      </c>
      <c r="U143" s="2"/>
      <c r="V143" s="2"/>
      <c r="W143" s="2"/>
      <c r="X143" s="2"/>
      <c r="Y143" s="2"/>
      <c r="Z143" s="29"/>
      <c r="AA143" s="2"/>
    </row>
    <row r="144" spans="1:27" s="95" customFormat="1" x14ac:dyDescent="0.35">
      <c r="A144" s="111" t="b">
        <v>1</v>
      </c>
      <c r="B144" s="87" t="s">
        <v>312</v>
      </c>
      <c r="C144" s="87" t="s">
        <v>738</v>
      </c>
      <c r="D144" s="87">
        <v>32.71</v>
      </c>
      <c r="E144" s="88">
        <v>8.6300000000000005E-3</v>
      </c>
      <c r="F144" s="87">
        <v>0</v>
      </c>
      <c r="G144" s="87"/>
      <c r="H144" s="87"/>
      <c r="I144" s="2">
        <f t="shared" si="31"/>
        <v>-10.89</v>
      </c>
      <c r="J144" s="85">
        <f t="shared" si="28"/>
        <v>-10.679999999999996</v>
      </c>
      <c r="K144" s="85">
        <f t="shared" si="32"/>
        <v>0.21000000000000441</v>
      </c>
      <c r="L144" s="2">
        <f t="shared" si="29"/>
        <v>0.86453723130786253</v>
      </c>
      <c r="M144" s="29"/>
      <c r="N144" s="87"/>
      <c r="O144" s="86" t="b">
        <v>1</v>
      </c>
      <c r="P144" s="87" t="s">
        <v>312</v>
      </c>
      <c r="Q144" s="87" t="s">
        <v>738</v>
      </c>
      <c r="R144" s="87">
        <v>21.82</v>
      </c>
      <c r="S144" s="88">
        <v>1.8200000000000001E-2</v>
      </c>
      <c r="T144" s="87">
        <v>0</v>
      </c>
      <c r="U144" s="87"/>
      <c r="V144" s="87"/>
      <c r="W144" s="87"/>
      <c r="X144" s="87"/>
      <c r="Y144" s="87"/>
      <c r="Z144" s="100"/>
      <c r="AA144" s="87"/>
    </row>
    <row r="145" spans="1:27" s="95" customFormat="1" x14ac:dyDescent="0.35">
      <c r="A145" s="111" t="b">
        <v>1</v>
      </c>
      <c r="B145" s="87" t="s">
        <v>313</v>
      </c>
      <c r="C145" s="87" t="s">
        <v>739</v>
      </c>
      <c r="D145" s="87">
        <v>31.9</v>
      </c>
      <c r="E145" s="88">
        <v>1.9300000000000001E-2</v>
      </c>
      <c r="F145" s="87">
        <v>0</v>
      </c>
      <c r="G145" s="87"/>
      <c r="H145" s="87"/>
      <c r="I145" s="2">
        <f t="shared" si="31"/>
        <v>-9.93</v>
      </c>
      <c r="J145" s="85">
        <f t="shared" si="28"/>
        <v>-10.679999999999996</v>
      </c>
      <c r="K145" s="85">
        <f t="shared" si="32"/>
        <v>-0.74999999999999645</v>
      </c>
      <c r="L145" s="2">
        <f t="shared" si="29"/>
        <v>1.681792830507425</v>
      </c>
      <c r="M145" s="29"/>
      <c r="N145" s="87"/>
      <c r="O145" s="86" t="b">
        <v>1</v>
      </c>
      <c r="P145" s="87" t="s">
        <v>313</v>
      </c>
      <c r="Q145" s="87" t="s">
        <v>739</v>
      </c>
      <c r="R145" s="87">
        <v>21.97</v>
      </c>
      <c r="S145" s="88">
        <v>1.6299999999999999E-2</v>
      </c>
      <c r="T145" s="87">
        <v>0</v>
      </c>
      <c r="U145" s="87"/>
      <c r="V145" s="87"/>
      <c r="W145" s="87"/>
      <c r="X145" s="87"/>
      <c r="Y145" s="87"/>
      <c r="Z145" s="100"/>
      <c r="AA145" s="87"/>
    </row>
    <row r="146" spans="1:27" s="95" customFormat="1" x14ac:dyDescent="0.35">
      <c r="A146" s="110" t="b">
        <v>1</v>
      </c>
      <c r="B146" s="107" t="s">
        <v>314</v>
      </c>
      <c r="C146" s="107" t="s">
        <v>740</v>
      </c>
      <c r="D146" s="107">
        <v>32.96</v>
      </c>
      <c r="E146" s="108">
        <v>6.96E-3</v>
      </c>
      <c r="F146" s="107">
        <v>0</v>
      </c>
      <c r="G146" s="107"/>
      <c r="H146" s="107"/>
      <c r="I146" s="31">
        <f t="shared" si="31"/>
        <v>-10.89</v>
      </c>
      <c r="J146" s="90">
        <f t="shared" si="28"/>
        <v>-10.679999999999996</v>
      </c>
      <c r="K146" s="90">
        <f t="shared" si="32"/>
        <v>0.21000000000000441</v>
      </c>
      <c r="L146" s="31">
        <f t="shared" si="29"/>
        <v>0.86453723130786253</v>
      </c>
      <c r="M146" s="32">
        <f t="shared" ref="M146" si="52">AVERAGE(L144:L146)</f>
        <v>1.1369557643743833</v>
      </c>
      <c r="N146" s="87"/>
      <c r="O146" s="106" t="b">
        <v>1</v>
      </c>
      <c r="P146" s="107" t="s">
        <v>314</v>
      </c>
      <c r="Q146" s="107" t="s">
        <v>740</v>
      </c>
      <c r="R146" s="107">
        <v>22.07</v>
      </c>
      <c r="S146" s="108">
        <v>1.5100000000000001E-2</v>
      </c>
      <c r="T146" s="107">
        <v>0</v>
      </c>
      <c r="U146" s="107"/>
      <c r="V146" s="107"/>
      <c r="W146" s="107"/>
      <c r="X146" s="107"/>
      <c r="Y146" s="107"/>
      <c r="Z146" s="109"/>
      <c r="AA146" s="87"/>
    </row>
    <row r="147" spans="1:27" x14ac:dyDescent="0.35">
      <c r="A147" s="105"/>
      <c r="B147" s="87"/>
      <c r="C147" s="87"/>
      <c r="D147" s="87"/>
      <c r="E147" s="88"/>
      <c r="F147" s="87"/>
      <c r="G147" s="87"/>
      <c r="H147" s="87"/>
      <c r="I147" s="87"/>
      <c r="J147" s="87"/>
      <c r="K147" s="87"/>
      <c r="L147" s="87"/>
      <c r="M147" s="100"/>
    </row>
    <row r="148" spans="1:27" x14ac:dyDescent="0.35">
      <c r="A148" s="105"/>
      <c r="B148" s="87"/>
      <c r="C148" s="87"/>
      <c r="D148" s="87"/>
      <c r="E148" s="88"/>
      <c r="F148" s="87"/>
      <c r="G148" s="87"/>
      <c r="H148" s="87"/>
      <c r="I148" s="87"/>
      <c r="J148" s="87"/>
      <c r="K148" s="87"/>
      <c r="L148" s="87"/>
      <c r="M148" s="100"/>
    </row>
    <row r="149" spans="1:27" x14ac:dyDescent="0.35">
      <c r="A149" s="101" t="s">
        <v>759</v>
      </c>
      <c r="B149" s="6" t="s">
        <v>276</v>
      </c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34"/>
      <c r="N149" s="17"/>
      <c r="O149" s="33" t="s">
        <v>277</v>
      </c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34"/>
    </row>
    <row r="150" spans="1:27" ht="58" x14ac:dyDescent="0.35">
      <c r="A150" s="81" t="s">
        <v>149</v>
      </c>
      <c r="B150" s="82" t="s">
        <v>150</v>
      </c>
      <c r="C150" s="82" t="s">
        <v>151</v>
      </c>
      <c r="D150" s="82" t="s">
        <v>152</v>
      </c>
      <c r="E150" s="82" t="s">
        <v>153</v>
      </c>
      <c r="F150" s="82" t="s">
        <v>25</v>
      </c>
      <c r="G150" s="82" t="s">
        <v>278</v>
      </c>
      <c r="H150" s="82"/>
      <c r="I150" s="82" t="s">
        <v>154</v>
      </c>
      <c r="J150" s="82" t="s">
        <v>155</v>
      </c>
      <c r="K150" s="82" t="s">
        <v>156</v>
      </c>
      <c r="L150" s="82" t="s">
        <v>157</v>
      </c>
      <c r="M150" s="83" t="s">
        <v>158</v>
      </c>
      <c r="N150" s="82"/>
      <c r="O150" s="81" t="s">
        <v>149</v>
      </c>
      <c r="P150" s="82" t="s">
        <v>150</v>
      </c>
      <c r="Q150" s="82" t="s">
        <v>151</v>
      </c>
      <c r="R150" s="82" t="s">
        <v>152</v>
      </c>
      <c r="S150" s="82" t="s">
        <v>153</v>
      </c>
      <c r="T150" s="82" t="s">
        <v>25</v>
      </c>
      <c r="U150" s="82" t="s">
        <v>278</v>
      </c>
      <c r="V150" s="82"/>
      <c r="W150" s="82"/>
      <c r="X150" s="82"/>
      <c r="Y150" s="82"/>
      <c r="Z150" s="83"/>
    </row>
    <row r="151" spans="1:27" x14ac:dyDescent="0.35">
      <c r="A151" s="28" t="b">
        <v>1</v>
      </c>
      <c r="B151" s="2" t="s">
        <v>546</v>
      </c>
      <c r="C151" s="2" t="s">
        <v>547</v>
      </c>
      <c r="D151" s="2">
        <v>30.46</v>
      </c>
      <c r="E151" s="85">
        <v>0.113</v>
      </c>
      <c r="F151" s="2">
        <v>0.1</v>
      </c>
      <c r="G151" s="2"/>
      <c r="H151" s="2"/>
      <c r="I151" s="2"/>
      <c r="J151" s="2"/>
      <c r="K151" s="2"/>
      <c r="L151" s="2"/>
      <c r="M151" s="29"/>
      <c r="N151" s="2"/>
      <c r="O151" s="28" t="b">
        <v>1</v>
      </c>
      <c r="P151" s="2" t="s">
        <v>159</v>
      </c>
      <c r="Q151" s="2" t="s">
        <v>160</v>
      </c>
      <c r="R151" s="2">
        <v>35.590000000000003</v>
      </c>
      <c r="S151" s="85">
        <v>0.10100000000000001</v>
      </c>
      <c r="T151" s="2">
        <v>0.1</v>
      </c>
      <c r="U151" s="2"/>
      <c r="V151" s="2"/>
      <c r="W151" s="2"/>
      <c r="X151" s="2"/>
      <c r="Y151" s="2"/>
      <c r="Z151" s="29"/>
    </row>
    <row r="152" spans="1:27" x14ac:dyDescent="0.35">
      <c r="A152" s="28" t="b">
        <v>1</v>
      </c>
      <c r="B152" s="2" t="s">
        <v>548</v>
      </c>
      <c r="C152" s="2" t="s">
        <v>549</v>
      </c>
      <c r="D152" s="2">
        <v>30.62</v>
      </c>
      <c r="E152" s="85">
        <v>9.2499999999999999E-2</v>
      </c>
      <c r="F152" s="2">
        <v>0.1</v>
      </c>
      <c r="G152" s="2"/>
      <c r="H152" s="2"/>
      <c r="I152" s="2"/>
      <c r="J152" s="2"/>
      <c r="K152" s="2"/>
      <c r="L152" s="2"/>
      <c r="M152" s="29"/>
      <c r="N152" s="2"/>
      <c r="O152" s="28" t="b">
        <v>1</v>
      </c>
      <c r="P152" s="2" t="s">
        <v>163</v>
      </c>
      <c r="Q152" s="2" t="s">
        <v>164</v>
      </c>
      <c r="R152" s="2">
        <v>36.06</v>
      </c>
      <c r="S152" s="85">
        <v>7.4300000000000005E-2</v>
      </c>
      <c r="T152" s="2">
        <v>0.1</v>
      </c>
      <c r="U152" s="2"/>
      <c r="V152" s="2"/>
      <c r="W152" s="2"/>
      <c r="X152" s="2"/>
      <c r="Y152" s="2"/>
      <c r="Z152" s="29"/>
    </row>
    <row r="153" spans="1:27" x14ac:dyDescent="0.35">
      <c r="A153" s="28" t="b">
        <v>1</v>
      </c>
      <c r="B153" s="2" t="s">
        <v>550</v>
      </c>
      <c r="C153" s="2" t="s">
        <v>551</v>
      </c>
      <c r="D153" s="2">
        <v>30.56</v>
      </c>
      <c r="E153" s="85">
        <v>0.1</v>
      </c>
      <c r="F153" s="2">
        <v>0.1</v>
      </c>
      <c r="G153" s="2"/>
      <c r="H153" s="2"/>
      <c r="I153" s="2"/>
      <c r="J153" s="2"/>
      <c r="K153" s="2"/>
      <c r="L153" s="2"/>
      <c r="M153" s="29"/>
      <c r="N153" s="2"/>
      <c r="O153" s="28" t="b">
        <v>1</v>
      </c>
      <c r="P153" s="2" t="s">
        <v>167</v>
      </c>
      <c r="Q153" s="2" t="s">
        <v>168</v>
      </c>
      <c r="R153" s="2">
        <v>35.479999999999997</v>
      </c>
      <c r="S153" s="85">
        <v>0.108</v>
      </c>
      <c r="T153" s="2">
        <v>0.1</v>
      </c>
      <c r="U153" s="2"/>
      <c r="V153" s="2"/>
      <c r="W153" s="2"/>
      <c r="X153" s="2"/>
      <c r="Y153" s="2"/>
      <c r="Z153" s="29"/>
    </row>
    <row r="154" spans="1:27" x14ac:dyDescent="0.35">
      <c r="A154" s="28" t="b">
        <v>1</v>
      </c>
      <c r="B154" s="2" t="s">
        <v>552</v>
      </c>
      <c r="C154" s="2" t="s">
        <v>553</v>
      </c>
      <c r="D154" s="2">
        <v>31.53</v>
      </c>
      <c r="E154" s="85">
        <v>2.9499999999999998E-2</v>
      </c>
      <c r="F154" s="2">
        <v>0.04</v>
      </c>
      <c r="G154" s="2"/>
      <c r="H154" s="2"/>
      <c r="I154" s="2"/>
      <c r="J154" s="2"/>
      <c r="K154" s="2"/>
      <c r="L154" s="2"/>
      <c r="M154" s="29"/>
      <c r="N154" s="2"/>
      <c r="O154" s="28" t="b">
        <v>1</v>
      </c>
      <c r="P154" s="2" t="s">
        <v>171</v>
      </c>
      <c r="Q154" s="2" t="s">
        <v>172</v>
      </c>
      <c r="R154" s="2">
        <v>36.57</v>
      </c>
      <c r="S154" s="85">
        <v>5.2999999999999999E-2</v>
      </c>
      <c r="T154" s="2">
        <v>0.04</v>
      </c>
      <c r="U154" s="2"/>
      <c r="V154" s="2"/>
      <c r="W154" s="2"/>
      <c r="X154" s="2"/>
      <c r="Y154" s="2"/>
      <c r="Z154" s="29"/>
    </row>
    <row r="155" spans="1:27" x14ac:dyDescent="0.35">
      <c r="A155" s="28" t="b">
        <v>1</v>
      </c>
      <c r="B155" s="2" t="s">
        <v>554</v>
      </c>
      <c r="C155" s="2" t="s">
        <v>555</v>
      </c>
      <c r="D155" s="2">
        <v>31.29</v>
      </c>
      <c r="E155" s="85">
        <v>0.04</v>
      </c>
      <c r="F155" s="2">
        <v>0.04</v>
      </c>
      <c r="G155" s="2"/>
      <c r="H155" s="2"/>
      <c r="I155" s="2"/>
      <c r="J155" s="2"/>
      <c r="K155" s="2"/>
      <c r="L155" s="2"/>
      <c r="M155" s="29"/>
      <c r="N155" s="2"/>
      <c r="O155" s="28" t="b">
        <v>1</v>
      </c>
      <c r="P155" s="2" t="s">
        <v>175</v>
      </c>
      <c r="Q155" s="2" t="s">
        <v>176</v>
      </c>
      <c r="R155" s="2">
        <v>37.340000000000003</v>
      </c>
      <c r="S155" s="85">
        <v>3.2000000000000001E-2</v>
      </c>
      <c r="T155" s="2">
        <v>0.04</v>
      </c>
      <c r="U155" s="2"/>
      <c r="V155" s="2"/>
      <c r="W155" s="2"/>
      <c r="X155" s="2"/>
      <c r="Y155" s="2"/>
      <c r="Z155" s="29"/>
    </row>
    <row r="156" spans="1:27" x14ac:dyDescent="0.35">
      <c r="A156" s="28" t="b">
        <v>1</v>
      </c>
      <c r="B156" s="2" t="s">
        <v>556</v>
      </c>
      <c r="C156" s="2" t="s">
        <v>557</v>
      </c>
      <c r="D156" s="2">
        <v>31.04</v>
      </c>
      <c r="E156" s="85">
        <v>5.4800000000000001E-2</v>
      </c>
      <c r="F156" s="2">
        <v>0.04</v>
      </c>
      <c r="G156" s="2">
        <f>AVERAGE(D154:D156)</f>
        <v>31.286666666666665</v>
      </c>
      <c r="H156" s="2"/>
      <c r="I156" s="2">
        <f>U156-G156</f>
        <v>5.6900000000000013</v>
      </c>
      <c r="J156" s="2">
        <f>U156-G156</f>
        <v>5.6900000000000013</v>
      </c>
      <c r="K156" s="2">
        <f>J156-I156</f>
        <v>0</v>
      </c>
      <c r="L156" s="2">
        <f>2^(-K156)</f>
        <v>1</v>
      </c>
      <c r="M156" s="29"/>
      <c r="N156" s="2"/>
      <c r="O156" s="28" t="b">
        <v>1</v>
      </c>
      <c r="P156" s="2" t="s">
        <v>179</v>
      </c>
      <c r="Q156" s="2" t="s">
        <v>180</v>
      </c>
      <c r="R156" s="2">
        <v>37.020000000000003</v>
      </c>
      <c r="S156" s="85">
        <v>3.95E-2</v>
      </c>
      <c r="T156" s="2">
        <v>0.04</v>
      </c>
      <c r="U156" s="2">
        <f>AVERAGE(R154:R156)</f>
        <v>36.976666666666667</v>
      </c>
      <c r="V156" s="2"/>
      <c r="W156" s="2"/>
      <c r="X156" s="2"/>
      <c r="Y156" s="2"/>
      <c r="Z156" s="29"/>
    </row>
    <row r="157" spans="1:27" x14ac:dyDescent="0.35">
      <c r="A157" s="28" t="b">
        <v>1</v>
      </c>
      <c r="B157" s="2" t="s">
        <v>558</v>
      </c>
      <c r="C157" s="2" t="s">
        <v>559</v>
      </c>
      <c r="D157" s="2">
        <v>33.29</v>
      </c>
      <c r="E157" s="85">
        <v>5.4000000000000003E-3</v>
      </c>
      <c r="F157" s="2">
        <v>8.0000000000000002E-3</v>
      </c>
      <c r="G157" s="2"/>
      <c r="H157" s="2"/>
      <c r="I157" s="2"/>
      <c r="J157" s="2"/>
      <c r="K157" s="2"/>
      <c r="L157" s="2"/>
      <c r="M157" s="29"/>
      <c r="N157" s="2"/>
      <c r="O157" s="28" t="b">
        <v>1</v>
      </c>
      <c r="P157" s="2" t="s">
        <v>183</v>
      </c>
      <c r="Q157" s="2" t="s">
        <v>184</v>
      </c>
      <c r="R157" s="2">
        <v>40</v>
      </c>
      <c r="S157" s="85">
        <v>5.6100000000000004E-3</v>
      </c>
      <c r="T157" s="2">
        <v>8.0000000000000002E-3</v>
      </c>
      <c r="U157" s="2" t="s">
        <v>222</v>
      </c>
      <c r="V157" s="2"/>
      <c r="W157" s="2"/>
      <c r="X157" s="2"/>
      <c r="Y157" s="2"/>
      <c r="Z157" s="29"/>
    </row>
    <row r="158" spans="1:27" x14ac:dyDescent="0.35">
      <c r="A158" s="28" t="b">
        <v>1</v>
      </c>
      <c r="B158" s="2" t="s">
        <v>560</v>
      </c>
      <c r="C158" s="2" t="s">
        <v>561</v>
      </c>
      <c r="D158" s="2">
        <v>35.54</v>
      </c>
      <c r="E158" s="85">
        <v>2E-3</v>
      </c>
      <c r="F158" s="2">
        <v>8.0000000000000002E-3</v>
      </c>
      <c r="G158" s="2"/>
      <c r="H158" s="2"/>
      <c r="I158" s="2"/>
      <c r="J158" s="2"/>
      <c r="K158" s="2"/>
      <c r="L158" s="2"/>
      <c r="M158" s="29"/>
      <c r="N158" s="2"/>
      <c r="O158" s="28" t="b">
        <v>1</v>
      </c>
      <c r="P158" s="2" t="s">
        <v>187</v>
      </c>
      <c r="Q158" s="2" t="s">
        <v>188</v>
      </c>
      <c r="R158" s="2">
        <v>38.9</v>
      </c>
      <c r="S158" s="85">
        <v>1.15E-2</v>
      </c>
      <c r="T158" s="2">
        <v>8.0000000000000002E-3</v>
      </c>
      <c r="U158" s="2"/>
      <c r="V158" s="2"/>
      <c r="W158" s="2"/>
      <c r="X158" s="2"/>
      <c r="Y158" s="2"/>
      <c r="Z158" s="29"/>
    </row>
    <row r="159" spans="1:27" x14ac:dyDescent="0.35">
      <c r="A159" s="28" t="b">
        <v>1</v>
      </c>
      <c r="B159" s="2" t="s">
        <v>562</v>
      </c>
      <c r="C159" s="2" t="s">
        <v>563</v>
      </c>
      <c r="D159" s="2">
        <v>34.89</v>
      </c>
      <c r="E159" s="85">
        <v>2.32E-3</v>
      </c>
      <c r="F159" s="2">
        <v>8.0000000000000002E-3</v>
      </c>
      <c r="G159" s="2"/>
      <c r="H159" s="2"/>
      <c r="I159" s="2"/>
      <c r="J159" s="2"/>
      <c r="K159" s="2"/>
      <c r="L159" s="2"/>
      <c r="M159" s="29"/>
      <c r="N159" s="2"/>
      <c r="O159" s="28" t="b">
        <v>0</v>
      </c>
      <c r="P159" s="2" t="s">
        <v>191</v>
      </c>
      <c r="Q159" s="2" t="s">
        <v>192</v>
      </c>
      <c r="R159" s="2"/>
      <c r="S159" s="85"/>
      <c r="T159" s="2">
        <v>8.0000000000000002E-3</v>
      </c>
      <c r="U159" s="2"/>
      <c r="V159" s="2"/>
      <c r="W159" s="2"/>
      <c r="X159" s="2"/>
      <c r="Y159" s="2"/>
      <c r="Z159" s="29"/>
    </row>
    <row r="160" spans="1:27" x14ac:dyDescent="0.35">
      <c r="A160" s="28" t="b">
        <v>1</v>
      </c>
      <c r="B160" s="2" t="s">
        <v>564</v>
      </c>
      <c r="C160" s="2" t="s">
        <v>565</v>
      </c>
      <c r="D160" s="2">
        <v>33.9</v>
      </c>
      <c r="E160" s="85">
        <v>3.62E-3</v>
      </c>
      <c r="F160" s="2">
        <v>1.5E-3</v>
      </c>
      <c r="G160" s="2"/>
      <c r="H160" s="2"/>
      <c r="I160" s="2"/>
      <c r="J160" s="2"/>
      <c r="K160" s="2"/>
      <c r="L160" s="2"/>
      <c r="M160" s="29"/>
      <c r="N160" s="2"/>
      <c r="O160" s="28" t="b">
        <v>0</v>
      </c>
      <c r="P160" s="2" t="s">
        <v>195</v>
      </c>
      <c r="Q160" s="2" t="s">
        <v>196</v>
      </c>
      <c r="R160" s="2"/>
      <c r="S160" s="85"/>
      <c r="T160" s="2">
        <v>1.6000000000000001E-3</v>
      </c>
      <c r="U160" s="2"/>
      <c r="V160" s="2"/>
      <c r="W160" s="2"/>
      <c r="X160" s="2"/>
      <c r="Y160" s="2"/>
      <c r="Z160" s="29"/>
    </row>
    <row r="161" spans="1:26" x14ac:dyDescent="0.35">
      <c r="A161" s="28" t="b">
        <v>1</v>
      </c>
      <c r="B161" s="2" t="s">
        <v>566</v>
      </c>
      <c r="C161" s="2" t="s">
        <v>567</v>
      </c>
      <c r="D161" s="2">
        <v>36.549999999999997</v>
      </c>
      <c r="E161" s="85">
        <v>1.98E-3</v>
      </c>
      <c r="F161" s="2">
        <v>1.5E-3</v>
      </c>
      <c r="G161" s="2"/>
      <c r="H161" s="2"/>
      <c r="I161" s="2"/>
      <c r="J161" s="2"/>
      <c r="K161" s="2"/>
      <c r="L161" s="2"/>
      <c r="M161" s="29"/>
      <c r="N161" s="2"/>
      <c r="O161" s="28" t="b">
        <v>0</v>
      </c>
      <c r="P161" s="2" t="s">
        <v>199</v>
      </c>
      <c r="Q161" s="2" t="s">
        <v>200</v>
      </c>
      <c r="R161" s="2"/>
      <c r="S161" s="85"/>
      <c r="T161" s="2">
        <v>1.6000000000000001E-3</v>
      </c>
      <c r="U161" s="2"/>
      <c r="V161" s="2"/>
      <c r="W161" s="2"/>
      <c r="X161" s="2"/>
      <c r="Y161" s="2"/>
      <c r="Z161" s="29"/>
    </row>
    <row r="162" spans="1:26" x14ac:dyDescent="0.35">
      <c r="A162" s="28" t="b">
        <v>1</v>
      </c>
      <c r="B162" s="2" t="s">
        <v>568</v>
      </c>
      <c r="C162" s="2" t="s">
        <v>569</v>
      </c>
      <c r="D162" s="2">
        <v>35.9</v>
      </c>
      <c r="E162" s="85">
        <v>1.9400000000000001E-3</v>
      </c>
      <c r="F162" s="2">
        <v>1.5E-3</v>
      </c>
      <c r="G162" s="2"/>
      <c r="H162" s="2"/>
      <c r="I162" s="2"/>
      <c r="J162" s="2"/>
      <c r="K162" s="2"/>
      <c r="L162" s="2"/>
      <c r="M162" s="29"/>
      <c r="N162" s="2"/>
      <c r="O162" s="28" t="b">
        <v>0</v>
      </c>
      <c r="P162" s="2" t="s">
        <v>203</v>
      </c>
      <c r="Q162" s="2" t="s">
        <v>204</v>
      </c>
      <c r="R162" s="2"/>
      <c r="S162" s="85"/>
      <c r="T162" s="2">
        <v>1.6000000000000001E-3</v>
      </c>
      <c r="U162" s="2"/>
      <c r="V162" s="2"/>
      <c r="W162" s="2"/>
      <c r="X162" s="2"/>
      <c r="Y162" s="2"/>
      <c r="Z162" s="29"/>
    </row>
    <row r="163" spans="1:26" x14ac:dyDescent="0.35">
      <c r="A163" s="28" t="b">
        <v>0</v>
      </c>
      <c r="B163" s="2" t="s">
        <v>570</v>
      </c>
      <c r="C163" s="2" t="s">
        <v>571</v>
      </c>
      <c r="D163" s="2"/>
      <c r="E163" s="85"/>
      <c r="F163" s="2">
        <v>1E-3</v>
      </c>
      <c r="G163" s="2"/>
      <c r="H163" s="2"/>
      <c r="I163" s="2"/>
      <c r="J163" s="2"/>
      <c r="K163" s="2"/>
      <c r="L163" s="2"/>
      <c r="M163" s="29"/>
      <c r="N163" s="2"/>
      <c r="O163" s="28" t="b">
        <v>0</v>
      </c>
      <c r="P163" s="2" t="s">
        <v>207</v>
      </c>
      <c r="Q163" s="2" t="s">
        <v>208</v>
      </c>
      <c r="R163" s="2"/>
      <c r="S163" s="85"/>
      <c r="T163" s="2">
        <v>1E-3</v>
      </c>
      <c r="U163" s="2"/>
      <c r="V163" s="2"/>
      <c r="W163" s="2"/>
      <c r="X163" s="2"/>
      <c r="Y163" s="2"/>
      <c r="Z163" s="29"/>
    </row>
    <row r="164" spans="1:26" x14ac:dyDescent="0.35">
      <c r="A164" s="28" t="b">
        <v>1</v>
      </c>
      <c r="B164" s="2" t="s">
        <v>572</v>
      </c>
      <c r="C164" s="2" t="s">
        <v>573</v>
      </c>
      <c r="D164" s="2">
        <v>34.67</v>
      </c>
      <c r="E164" s="85">
        <v>2.5000000000000001E-3</v>
      </c>
      <c r="F164" s="2">
        <v>1E-3</v>
      </c>
      <c r="G164" s="2"/>
      <c r="H164" s="2"/>
      <c r="I164" s="2"/>
      <c r="J164" s="2"/>
      <c r="K164" s="2"/>
      <c r="L164" s="2"/>
      <c r="M164" s="29"/>
      <c r="N164" s="2"/>
      <c r="O164" s="28" t="b">
        <v>0</v>
      </c>
      <c r="P164" s="2" t="s">
        <v>211</v>
      </c>
      <c r="Q164" s="2" t="s">
        <v>212</v>
      </c>
      <c r="R164" s="2"/>
      <c r="S164" s="85"/>
      <c r="T164" s="2">
        <v>1E-3</v>
      </c>
      <c r="U164" s="2"/>
      <c r="V164" s="2"/>
      <c r="W164" s="2"/>
      <c r="X164" s="2"/>
      <c r="Y164" s="2"/>
      <c r="Z164" s="29"/>
    </row>
    <row r="165" spans="1:26" x14ac:dyDescent="0.35">
      <c r="A165" s="28" t="b">
        <v>1</v>
      </c>
      <c r="B165" s="2" t="s">
        <v>574</v>
      </c>
      <c r="C165" s="2" t="s">
        <v>575</v>
      </c>
      <c r="D165" s="2">
        <v>34.799999999999997</v>
      </c>
      <c r="E165" s="85">
        <v>2.3900000000000002E-3</v>
      </c>
      <c r="F165" s="2">
        <v>1E-3</v>
      </c>
      <c r="G165" s="2"/>
      <c r="H165" s="2"/>
      <c r="I165" s="2"/>
      <c r="J165" s="2"/>
      <c r="K165" s="2"/>
      <c r="L165" s="2"/>
      <c r="M165" s="29"/>
      <c r="N165" s="2"/>
      <c r="O165" s="28" t="b">
        <v>0</v>
      </c>
      <c r="P165" s="2" t="s">
        <v>215</v>
      </c>
      <c r="Q165" s="2" t="s">
        <v>216</v>
      </c>
      <c r="R165" s="2"/>
      <c r="S165" s="85"/>
      <c r="T165" s="2">
        <v>1E-3</v>
      </c>
      <c r="U165" s="2"/>
      <c r="V165" s="2"/>
      <c r="W165" s="2"/>
      <c r="X165" s="2"/>
      <c r="Y165" s="2"/>
      <c r="Z165" s="29"/>
    </row>
    <row r="166" spans="1:26" x14ac:dyDescent="0.35">
      <c r="A166" s="28" t="b">
        <v>1</v>
      </c>
      <c r="B166" s="2" t="s">
        <v>576</v>
      </c>
      <c r="C166" s="2" t="s">
        <v>577</v>
      </c>
      <c r="D166" s="2">
        <v>37.590000000000003</v>
      </c>
      <c r="E166" s="85">
        <v>2.5999999999999999E-3</v>
      </c>
      <c r="F166" s="2">
        <v>0</v>
      </c>
      <c r="G166" s="2"/>
      <c r="H166" s="2"/>
      <c r="I166" s="2"/>
      <c r="J166" s="2"/>
      <c r="K166" s="2"/>
      <c r="L166" s="2"/>
      <c r="M166" s="29"/>
      <c r="N166" s="2"/>
      <c r="O166" s="28" t="b">
        <v>1</v>
      </c>
      <c r="P166" s="2" t="s">
        <v>219</v>
      </c>
      <c r="Q166" s="2" t="s">
        <v>405</v>
      </c>
      <c r="R166" s="2"/>
      <c r="S166" s="85"/>
      <c r="T166" s="2">
        <v>0</v>
      </c>
      <c r="U166" s="2"/>
      <c r="V166" s="2"/>
      <c r="W166" s="2"/>
      <c r="X166" s="2"/>
      <c r="Y166" s="2"/>
      <c r="Z166" s="29"/>
    </row>
    <row r="167" spans="1:26" x14ac:dyDescent="0.35">
      <c r="A167" s="28" t="b">
        <v>1</v>
      </c>
      <c r="B167" s="2" t="s">
        <v>578</v>
      </c>
      <c r="C167" s="2" t="s">
        <v>579</v>
      </c>
      <c r="D167" s="2">
        <v>35.700000000000003</v>
      </c>
      <c r="E167" s="85">
        <v>1.9599999999999999E-3</v>
      </c>
      <c r="F167" s="2">
        <v>0</v>
      </c>
      <c r="G167" s="2"/>
      <c r="H167" s="2"/>
      <c r="I167" s="2"/>
      <c r="J167" s="2"/>
      <c r="K167" s="2"/>
      <c r="L167" s="2"/>
      <c r="M167" s="29"/>
      <c r="N167" s="2"/>
      <c r="O167" s="28" t="b">
        <v>1</v>
      </c>
      <c r="P167" s="2" t="s">
        <v>221</v>
      </c>
      <c r="Q167" s="2" t="s">
        <v>406</v>
      </c>
      <c r="R167" s="2"/>
      <c r="S167" s="85"/>
      <c r="T167" s="2">
        <v>0</v>
      </c>
      <c r="U167" s="2"/>
      <c r="V167" s="2"/>
      <c r="W167" s="2"/>
      <c r="X167" s="2"/>
      <c r="Y167" s="2"/>
      <c r="Z167" s="29"/>
    </row>
    <row r="168" spans="1:26" x14ac:dyDescent="0.35">
      <c r="A168" s="28" t="b">
        <v>1</v>
      </c>
      <c r="B168" s="2" t="s">
        <v>580</v>
      </c>
      <c r="C168" s="2" t="s">
        <v>581</v>
      </c>
      <c r="D168" s="2">
        <v>35.770000000000003</v>
      </c>
      <c r="E168" s="85">
        <v>1.9499999999999999E-3</v>
      </c>
      <c r="F168" s="2">
        <v>0</v>
      </c>
      <c r="G168" s="2"/>
      <c r="H168" s="2"/>
      <c r="I168" s="2"/>
      <c r="J168" s="2"/>
      <c r="K168" s="2"/>
      <c r="L168" s="2"/>
      <c r="M168" s="29"/>
      <c r="N168" s="2"/>
      <c r="O168" s="28" t="b">
        <v>1</v>
      </c>
      <c r="P168" s="2" t="s">
        <v>224</v>
      </c>
      <c r="Q168" s="2" t="s">
        <v>407</v>
      </c>
      <c r="R168" s="2"/>
      <c r="S168" s="85"/>
      <c r="T168" s="2">
        <v>0</v>
      </c>
      <c r="U168" s="2"/>
      <c r="V168" s="2"/>
      <c r="W168" s="2"/>
      <c r="X168" s="2"/>
      <c r="Y168" s="2"/>
      <c r="Z168" s="29"/>
    </row>
    <row r="169" spans="1:26" x14ac:dyDescent="0.35">
      <c r="A169" s="28" t="b">
        <v>1</v>
      </c>
      <c r="B169" s="2" t="s">
        <v>582</v>
      </c>
      <c r="C169" s="2" t="s">
        <v>583</v>
      </c>
      <c r="D169" s="2">
        <v>33.979999999999997</v>
      </c>
      <c r="E169" s="85">
        <v>3.4499999999999999E-3</v>
      </c>
      <c r="F169" s="2">
        <v>0</v>
      </c>
      <c r="G169" s="2"/>
      <c r="H169" s="2"/>
      <c r="I169" s="2">
        <f>R169-D169</f>
        <v>4.18</v>
      </c>
      <c r="J169" s="85">
        <f>$U$156-$G$156</f>
        <v>5.6900000000000013</v>
      </c>
      <c r="K169" s="85">
        <f>J169-I169</f>
        <v>1.5100000000000016</v>
      </c>
      <c r="L169" s="2">
        <f>2^(-K169)</f>
        <v>0.35111121893449893</v>
      </c>
      <c r="M169" s="29"/>
      <c r="N169" s="2"/>
      <c r="O169" s="28" t="b">
        <v>1</v>
      </c>
      <c r="P169" s="2" t="s">
        <v>226</v>
      </c>
      <c r="Q169" s="2" t="s">
        <v>426</v>
      </c>
      <c r="R169" s="2">
        <v>38.159999999999997</v>
      </c>
      <c r="S169" s="85">
        <v>1.8700000000000001E-2</v>
      </c>
      <c r="T169" s="2">
        <v>0</v>
      </c>
      <c r="U169" s="2"/>
      <c r="V169" s="2"/>
      <c r="W169" s="2"/>
      <c r="X169" s="2"/>
      <c r="Y169" s="2"/>
      <c r="Z169" s="29"/>
    </row>
    <row r="170" spans="1:26" x14ac:dyDescent="0.35">
      <c r="A170" s="28" t="b">
        <v>1</v>
      </c>
      <c r="B170" s="2" t="s">
        <v>584</v>
      </c>
      <c r="C170" s="2" t="s">
        <v>585</v>
      </c>
      <c r="D170" s="2">
        <v>35.130000000000003</v>
      </c>
      <c r="E170" s="85">
        <v>2.1700000000000001E-3</v>
      </c>
      <c r="F170" s="2">
        <v>0</v>
      </c>
      <c r="G170" s="2"/>
      <c r="H170" s="2"/>
      <c r="I170" s="2">
        <f t="shared" ref="I170:I172" si="53">R170-D170</f>
        <v>2.7899999999999991</v>
      </c>
      <c r="J170" s="85">
        <f t="shared" ref="J170:J233" si="54">$U$156-$G$156</f>
        <v>5.6900000000000013</v>
      </c>
      <c r="K170" s="85">
        <f t="shared" ref="K170:K172" si="55">J170-I170</f>
        <v>2.9000000000000021</v>
      </c>
      <c r="L170" s="2">
        <f t="shared" ref="L170:L233" si="56">2^(-K170)</f>
        <v>0.13397168281703645</v>
      </c>
      <c r="M170" s="29"/>
      <c r="N170" s="2"/>
      <c r="O170" s="28" t="b">
        <v>1</v>
      </c>
      <c r="P170" s="2" t="s">
        <v>229</v>
      </c>
      <c r="Q170" s="2" t="s">
        <v>427</v>
      </c>
      <c r="R170" s="2">
        <v>37.92</v>
      </c>
      <c r="S170" s="85">
        <v>2.1999999999999999E-2</v>
      </c>
      <c r="T170" s="2">
        <v>0</v>
      </c>
      <c r="U170" s="2"/>
      <c r="V170" s="2"/>
      <c r="W170" s="2"/>
      <c r="X170" s="2"/>
      <c r="Y170" s="2"/>
      <c r="Z170" s="29"/>
    </row>
    <row r="171" spans="1:26" x14ac:dyDescent="0.35">
      <c r="A171" s="28" t="b">
        <v>1</v>
      </c>
      <c r="B171" s="2" t="s">
        <v>586</v>
      </c>
      <c r="C171" s="2" t="s">
        <v>587</v>
      </c>
      <c r="D171" s="2">
        <v>33.99</v>
      </c>
      <c r="E171" s="85">
        <v>3.4299999999999999E-3</v>
      </c>
      <c r="F171" s="2">
        <v>0</v>
      </c>
      <c r="G171" s="2"/>
      <c r="H171" s="2"/>
      <c r="I171" s="2">
        <f t="shared" si="53"/>
        <v>3.8099999999999952</v>
      </c>
      <c r="J171" s="85">
        <f t="shared" si="54"/>
        <v>5.6900000000000013</v>
      </c>
      <c r="K171" s="85">
        <f t="shared" si="55"/>
        <v>1.8800000000000061</v>
      </c>
      <c r="L171" s="2">
        <f t="shared" si="56"/>
        <v>0.27168371563151333</v>
      </c>
      <c r="M171" s="29">
        <f>AVERAGE(L169:L171)</f>
        <v>0.25225553912768289</v>
      </c>
      <c r="N171" s="2"/>
      <c r="O171" s="28" t="b">
        <v>1</v>
      </c>
      <c r="P171" s="2" t="s">
        <v>231</v>
      </c>
      <c r="Q171" s="2" t="s">
        <v>428</v>
      </c>
      <c r="R171" s="2">
        <v>37.799999999999997</v>
      </c>
      <c r="S171" s="85">
        <v>2.3599999999999999E-2</v>
      </c>
      <c r="T171" s="2">
        <v>0</v>
      </c>
      <c r="U171" s="2"/>
      <c r="V171" s="2"/>
      <c r="W171" s="2"/>
      <c r="X171" s="2"/>
      <c r="Y171" s="2"/>
      <c r="Z171" s="29"/>
    </row>
    <row r="172" spans="1:26" x14ac:dyDescent="0.35">
      <c r="A172" s="28" t="b">
        <v>1</v>
      </c>
      <c r="B172" s="2" t="s">
        <v>588</v>
      </c>
      <c r="C172" s="2" t="s">
        <v>589</v>
      </c>
      <c r="D172" s="2">
        <v>33.44</v>
      </c>
      <c r="E172" s="85">
        <v>4.8500000000000001E-3</v>
      </c>
      <c r="F172" s="2">
        <v>0</v>
      </c>
      <c r="G172" s="2"/>
      <c r="H172" s="2"/>
      <c r="I172" s="2">
        <f t="shared" si="53"/>
        <v>5.4100000000000037</v>
      </c>
      <c r="J172" s="85">
        <f t="shared" si="54"/>
        <v>5.6900000000000013</v>
      </c>
      <c r="K172" s="85">
        <f t="shared" si="55"/>
        <v>0.27999999999999758</v>
      </c>
      <c r="L172" s="2">
        <f t="shared" si="56"/>
        <v>0.82359101726757455</v>
      </c>
      <c r="M172" s="29"/>
      <c r="N172" s="2"/>
      <c r="O172" s="28" t="b">
        <v>1</v>
      </c>
      <c r="P172" s="2" t="s">
        <v>234</v>
      </c>
      <c r="Q172" s="2" t="s">
        <v>447</v>
      </c>
      <c r="R172" s="2">
        <v>38.85</v>
      </c>
      <c r="S172" s="85">
        <v>1.1900000000000001E-2</v>
      </c>
      <c r="T172" s="2">
        <v>0</v>
      </c>
      <c r="U172" s="2"/>
      <c r="V172" s="2"/>
      <c r="W172" s="2"/>
      <c r="X172" s="2"/>
      <c r="Y172" s="2"/>
      <c r="Z172" s="29"/>
    </row>
    <row r="173" spans="1:26" x14ac:dyDescent="0.35">
      <c r="A173" s="86" t="b">
        <v>1</v>
      </c>
      <c r="B173" s="87" t="s">
        <v>590</v>
      </c>
      <c r="C173" s="87" t="s">
        <v>591</v>
      </c>
      <c r="D173" s="87">
        <v>34.46</v>
      </c>
      <c r="E173" s="88">
        <v>2.7200000000000002E-3</v>
      </c>
      <c r="F173" s="17">
        <v>0</v>
      </c>
      <c r="G173" s="17"/>
      <c r="H173" s="2"/>
      <c r="I173" s="2">
        <f t="shared" ref="I173:I236" si="57">R173-D173</f>
        <v>4.0799999999999983</v>
      </c>
      <c r="J173" s="85">
        <f t="shared" si="54"/>
        <v>5.6900000000000013</v>
      </c>
      <c r="K173" s="85">
        <f t="shared" ref="K173:K236" si="58">J173-I173</f>
        <v>1.610000000000003</v>
      </c>
      <c r="L173" s="2">
        <f t="shared" si="56"/>
        <v>0.32759835096459017</v>
      </c>
      <c r="M173" s="29"/>
      <c r="N173" s="2"/>
      <c r="O173" s="28" t="b">
        <v>1</v>
      </c>
      <c r="P173" s="2" t="s">
        <v>236</v>
      </c>
      <c r="Q173" s="2" t="s">
        <v>448</v>
      </c>
      <c r="R173" s="2">
        <v>38.54</v>
      </c>
      <c r="S173" s="85">
        <v>1.46E-2</v>
      </c>
      <c r="T173" s="2">
        <v>0</v>
      </c>
      <c r="U173" s="2"/>
      <c r="V173" s="2"/>
      <c r="W173" s="2"/>
      <c r="X173" s="2"/>
      <c r="Y173" s="2"/>
      <c r="Z173" s="29"/>
    </row>
    <row r="174" spans="1:26" x14ac:dyDescent="0.35">
      <c r="A174" s="28" t="b">
        <v>1</v>
      </c>
      <c r="B174" s="2" t="s">
        <v>592</v>
      </c>
      <c r="C174" s="2" t="s">
        <v>593</v>
      </c>
      <c r="D174" s="2">
        <v>34.19</v>
      </c>
      <c r="E174" s="85">
        <v>3.0999999999999999E-3</v>
      </c>
      <c r="F174" s="2">
        <v>0</v>
      </c>
      <c r="G174" s="3"/>
      <c r="H174" s="17"/>
      <c r="I174" s="2">
        <f t="shared" si="57"/>
        <v>3.4200000000000017</v>
      </c>
      <c r="J174" s="85">
        <f t="shared" si="54"/>
        <v>5.6900000000000013</v>
      </c>
      <c r="K174" s="85">
        <f t="shared" si="58"/>
        <v>2.2699999999999996</v>
      </c>
      <c r="L174" s="2">
        <f t="shared" si="56"/>
        <v>0.2073298864536105</v>
      </c>
      <c r="M174" s="29">
        <f t="shared" ref="M174" si="59">AVERAGE(L172:L174)</f>
        <v>0.45283975156192513</v>
      </c>
      <c r="N174" s="2"/>
      <c r="O174" s="86" t="b">
        <v>1</v>
      </c>
      <c r="P174" s="87" t="s">
        <v>238</v>
      </c>
      <c r="Q174" s="87" t="s">
        <v>449</v>
      </c>
      <c r="R174" s="87">
        <v>37.61</v>
      </c>
      <c r="S174" s="88">
        <v>2.69E-2</v>
      </c>
      <c r="T174" s="87">
        <v>0</v>
      </c>
      <c r="U174" s="87"/>
      <c r="V174" s="17"/>
      <c r="W174" s="17"/>
      <c r="X174" s="17"/>
      <c r="Y174" s="2"/>
      <c r="Z174" s="29"/>
    </row>
    <row r="175" spans="1:26" x14ac:dyDescent="0.35">
      <c r="A175" s="28" t="b">
        <v>1</v>
      </c>
      <c r="B175" s="2" t="s">
        <v>594</v>
      </c>
      <c r="C175" s="2" t="s">
        <v>595</v>
      </c>
      <c r="D175" s="2">
        <v>33.1</v>
      </c>
      <c r="E175" s="85">
        <v>6.2100000000000002E-3</v>
      </c>
      <c r="F175" s="2">
        <v>0</v>
      </c>
      <c r="G175" s="35"/>
      <c r="H175" s="3"/>
      <c r="I175" s="2">
        <f t="shared" si="57"/>
        <v>4.68</v>
      </c>
      <c r="J175" s="85">
        <f t="shared" si="54"/>
        <v>5.6900000000000013</v>
      </c>
      <c r="K175" s="85">
        <f t="shared" si="58"/>
        <v>1.0100000000000016</v>
      </c>
      <c r="L175" s="2">
        <f t="shared" si="56"/>
        <v>0.49654624771851746</v>
      </c>
      <c r="M175" s="29"/>
      <c r="N175" s="2"/>
      <c r="O175" s="28" t="b">
        <v>1</v>
      </c>
      <c r="P175" s="2" t="s">
        <v>240</v>
      </c>
      <c r="Q175" s="2" t="s">
        <v>462</v>
      </c>
      <c r="R175" s="2">
        <v>37.78</v>
      </c>
      <c r="S175" s="85">
        <v>2.41E-2</v>
      </c>
      <c r="T175" s="2">
        <v>0</v>
      </c>
      <c r="U175" s="2"/>
      <c r="V175" s="2"/>
      <c r="W175" s="2"/>
      <c r="X175" s="2"/>
      <c r="Y175" s="17"/>
      <c r="Z175" s="89"/>
    </row>
    <row r="176" spans="1:26" x14ac:dyDescent="0.35">
      <c r="A176" s="28" t="b">
        <v>1</v>
      </c>
      <c r="B176" s="2" t="s">
        <v>596</v>
      </c>
      <c r="C176" s="2" t="s">
        <v>597</v>
      </c>
      <c r="D176" s="2">
        <v>33.74</v>
      </c>
      <c r="E176" s="85">
        <v>3.96E-3</v>
      </c>
      <c r="F176" s="2">
        <v>0</v>
      </c>
      <c r="G176" s="35"/>
      <c r="H176" s="35"/>
      <c r="I176" s="2">
        <f t="shared" si="57"/>
        <v>5.82</v>
      </c>
      <c r="J176" s="85">
        <f t="shared" si="54"/>
        <v>5.6900000000000013</v>
      </c>
      <c r="K176" s="85">
        <f t="shared" si="58"/>
        <v>-0.12999999999999901</v>
      </c>
      <c r="L176" s="2">
        <f t="shared" si="56"/>
        <v>1.0942937012607388</v>
      </c>
      <c r="M176" s="29"/>
      <c r="N176" s="2"/>
      <c r="O176" s="28" t="b">
        <v>1</v>
      </c>
      <c r="P176" s="2" t="s">
        <v>242</v>
      </c>
      <c r="Q176" s="2" t="s">
        <v>463</v>
      </c>
      <c r="R176" s="2">
        <v>39.56</v>
      </c>
      <c r="S176" s="85">
        <v>7.4799999999999997E-3</v>
      </c>
      <c r="T176" s="2">
        <v>0</v>
      </c>
      <c r="U176" s="2" t="s">
        <v>233</v>
      </c>
      <c r="V176" s="2"/>
      <c r="W176" s="2"/>
      <c r="X176" s="2"/>
      <c r="Y176" s="2"/>
      <c r="Z176" s="29"/>
    </row>
    <row r="177" spans="1:26" x14ac:dyDescent="0.35">
      <c r="A177" s="28" t="b">
        <v>1</v>
      </c>
      <c r="B177" s="2" t="s">
        <v>598</v>
      </c>
      <c r="C177" s="2" t="s">
        <v>599</v>
      </c>
      <c r="D177" s="2">
        <v>33.270000000000003</v>
      </c>
      <c r="E177" s="85">
        <v>5.4799999999999996E-3</v>
      </c>
      <c r="F177" s="2">
        <v>0</v>
      </c>
      <c r="G177" s="35"/>
      <c r="H177" s="35"/>
      <c r="I177" s="2">
        <f t="shared" si="57"/>
        <v>4.8699999999999974</v>
      </c>
      <c r="J177" s="85">
        <f t="shared" si="54"/>
        <v>5.6900000000000013</v>
      </c>
      <c r="K177" s="85">
        <f t="shared" si="58"/>
        <v>0.82000000000000384</v>
      </c>
      <c r="L177" s="2">
        <f t="shared" si="56"/>
        <v>0.56644194264789782</v>
      </c>
      <c r="M177" s="29">
        <f t="shared" ref="M177" si="60">AVERAGE(L175:L177)</f>
        <v>0.719093963875718</v>
      </c>
      <c r="N177" s="2"/>
      <c r="O177" s="28" t="b">
        <v>1</v>
      </c>
      <c r="P177" s="2" t="s">
        <v>244</v>
      </c>
      <c r="Q177" s="2" t="s">
        <v>464</v>
      </c>
      <c r="R177" s="2">
        <v>38.14</v>
      </c>
      <c r="S177" s="85">
        <v>1.9E-2</v>
      </c>
      <c r="T177" s="2">
        <v>0</v>
      </c>
      <c r="U177" s="2"/>
      <c r="V177" s="2"/>
      <c r="W177" s="2"/>
      <c r="X177" s="2"/>
      <c r="Y177" s="2"/>
      <c r="Z177" s="29"/>
    </row>
    <row r="178" spans="1:26" x14ac:dyDescent="0.35">
      <c r="A178" s="28" t="b">
        <v>1</v>
      </c>
      <c r="B178" s="2" t="s">
        <v>600</v>
      </c>
      <c r="C178" s="2" t="s">
        <v>601</v>
      </c>
      <c r="D178" s="2">
        <v>32.619999999999997</v>
      </c>
      <c r="E178" s="85">
        <v>9.4000000000000004E-3</v>
      </c>
      <c r="F178" s="2">
        <v>0</v>
      </c>
      <c r="G178" s="35"/>
      <c r="H178" s="35"/>
      <c r="I178" s="2">
        <f t="shared" si="57"/>
        <v>4.32</v>
      </c>
      <c r="J178" s="85">
        <f t="shared" si="54"/>
        <v>5.6900000000000013</v>
      </c>
      <c r="K178" s="85">
        <f t="shared" si="58"/>
        <v>1.370000000000001</v>
      </c>
      <c r="L178" s="2">
        <f t="shared" si="56"/>
        <v>0.38689124838559719</v>
      </c>
      <c r="M178" s="29"/>
      <c r="N178" s="2"/>
      <c r="O178" s="28" t="b">
        <v>1</v>
      </c>
      <c r="P178" s="2" t="s">
        <v>246</v>
      </c>
      <c r="Q178" s="2" t="s">
        <v>477</v>
      </c>
      <c r="R178" s="2">
        <v>36.94</v>
      </c>
      <c r="S178" s="85">
        <v>4.1500000000000002E-2</v>
      </c>
      <c r="T178" s="2">
        <v>0</v>
      </c>
      <c r="U178" s="2"/>
      <c r="V178" s="2"/>
      <c r="W178" s="2"/>
      <c r="X178" s="2"/>
      <c r="Y178" s="2"/>
      <c r="Z178" s="29"/>
    </row>
    <row r="179" spans="1:26" x14ac:dyDescent="0.35">
      <c r="A179" s="28" t="b">
        <v>1</v>
      </c>
      <c r="B179" s="2" t="s">
        <v>602</v>
      </c>
      <c r="C179" s="2" t="s">
        <v>603</v>
      </c>
      <c r="D179" s="2">
        <v>33.08</v>
      </c>
      <c r="E179" s="85">
        <v>6.3499999999999997E-3</v>
      </c>
      <c r="F179" s="2">
        <v>0</v>
      </c>
      <c r="G179" s="35"/>
      <c r="H179" s="35"/>
      <c r="I179" s="2">
        <f t="shared" si="57"/>
        <v>5.2800000000000011</v>
      </c>
      <c r="J179" s="85">
        <f t="shared" si="54"/>
        <v>5.6900000000000013</v>
      </c>
      <c r="K179" s="85">
        <f t="shared" si="58"/>
        <v>0.41000000000000014</v>
      </c>
      <c r="L179" s="2">
        <f t="shared" si="56"/>
        <v>0.75262337370553356</v>
      </c>
      <c r="M179" s="29"/>
      <c r="N179" s="2"/>
      <c r="O179" s="28" t="b">
        <v>1</v>
      </c>
      <c r="P179" s="2" t="s">
        <v>248</v>
      </c>
      <c r="Q179" s="2" t="s">
        <v>478</v>
      </c>
      <c r="R179" s="2">
        <v>38.36</v>
      </c>
      <c r="S179" s="85">
        <v>1.6400000000000001E-2</v>
      </c>
      <c r="T179" s="2">
        <v>0</v>
      </c>
      <c r="U179" s="2"/>
      <c r="V179" s="2"/>
      <c r="W179" s="2"/>
      <c r="X179" s="2"/>
      <c r="Y179" s="2"/>
      <c r="Z179" s="29"/>
    </row>
    <row r="180" spans="1:26" x14ac:dyDescent="0.35">
      <c r="A180" s="28" t="b">
        <v>1</v>
      </c>
      <c r="B180" s="2" t="s">
        <v>604</v>
      </c>
      <c r="C180" s="2" t="s">
        <v>605</v>
      </c>
      <c r="D180" s="2">
        <v>34.53</v>
      </c>
      <c r="E180" s="85">
        <v>2.65E-3</v>
      </c>
      <c r="F180" s="2">
        <v>0</v>
      </c>
      <c r="G180" s="35"/>
      <c r="H180" s="35"/>
      <c r="I180" s="2">
        <f t="shared" si="57"/>
        <v>3.3999999999999986</v>
      </c>
      <c r="J180" s="85">
        <f t="shared" si="54"/>
        <v>5.6900000000000013</v>
      </c>
      <c r="K180" s="85">
        <f t="shared" si="58"/>
        <v>2.2900000000000027</v>
      </c>
      <c r="L180" s="2">
        <f t="shared" si="56"/>
        <v>0.20447551463944494</v>
      </c>
      <c r="M180" s="29">
        <f t="shared" ref="M180" si="61">AVERAGE(L178:L180)</f>
        <v>0.44799671224352527</v>
      </c>
      <c r="N180" s="2"/>
      <c r="O180" s="28" t="b">
        <v>1</v>
      </c>
      <c r="P180" s="2" t="s">
        <v>250</v>
      </c>
      <c r="Q180" s="2" t="s">
        <v>479</v>
      </c>
      <c r="R180" s="2">
        <v>37.93</v>
      </c>
      <c r="S180" s="85">
        <v>2.18E-2</v>
      </c>
      <c r="T180" s="2">
        <v>0</v>
      </c>
      <c r="U180" s="2"/>
      <c r="V180" s="2"/>
      <c r="W180" s="2"/>
      <c r="X180" s="2"/>
      <c r="Y180" s="2"/>
      <c r="Z180" s="29"/>
    </row>
    <row r="181" spans="1:26" x14ac:dyDescent="0.35">
      <c r="A181" s="28" t="b">
        <v>1</v>
      </c>
      <c r="B181" s="2" t="s">
        <v>606</v>
      </c>
      <c r="C181" s="2" t="s">
        <v>607</v>
      </c>
      <c r="D181" s="2">
        <v>32.840000000000003</v>
      </c>
      <c r="E181" s="85">
        <v>7.7299999999999999E-3</v>
      </c>
      <c r="F181" s="2">
        <v>0</v>
      </c>
      <c r="G181" s="35"/>
      <c r="H181" s="35"/>
      <c r="I181" s="2">
        <f t="shared" si="57"/>
        <v>3.5799999999999983</v>
      </c>
      <c r="J181" s="85">
        <f t="shared" si="54"/>
        <v>5.6900000000000013</v>
      </c>
      <c r="K181" s="85">
        <f t="shared" si="58"/>
        <v>2.110000000000003</v>
      </c>
      <c r="L181" s="2">
        <f t="shared" si="56"/>
        <v>0.23164701547259223</v>
      </c>
      <c r="M181" s="29"/>
      <c r="N181" s="2"/>
      <c r="O181" s="28" t="b">
        <v>1</v>
      </c>
      <c r="P181" s="2" t="s">
        <v>252</v>
      </c>
      <c r="Q181" s="2" t="s">
        <v>492</v>
      </c>
      <c r="R181" s="2">
        <v>36.42</v>
      </c>
      <c r="S181" s="85">
        <v>5.8599999999999999E-2</v>
      </c>
      <c r="T181" s="2">
        <v>0</v>
      </c>
      <c r="U181" s="2"/>
      <c r="V181" s="2"/>
      <c r="W181" s="2"/>
      <c r="X181" s="2"/>
      <c r="Y181" s="2"/>
      <c r="Z181" s="29"/>
    </row>
    <row r="182" spans="1:26" x14ac:dyDescent="0.35">
      <c r="A182" s="28" t="b">
        <v>1</v>
      </c>
      <c r="B182" s="2" t="s">
        <v>608</v>
      </c>
      <c r="C182" s="2" t="s">
        <v>609</v>
      </c>
      <c r="D182" s="2">
        <v>32.69</v>
      </c>
      <c r="E182" s="85">
        <v>8.8199999999999997E-3</v>
      </c>
      <c r="F182" s="2">
        <v>0</v>
      </c>
      <c r="G182" s="35"/>
      <c r="H182" s="35"/>
      <c r="I182" s="2">
        <f t="shared" si="57"/>
        <v>4.1300000000000026</v>
      </c>
      <c r="J182" s="85">
        <f t="shared" si="54"/>
        <v>5.6900000000000013</v>
      </c>
      <c r="K182" s="85">
        <f t="shared" si="58"/>
        <v>1.5599999999999987</v>
      </c>
      <c r="L182" s="2">
        <f t="shared" si="56"/>
        <v>0.33915108186191828</v>
      </c>
      <c r="M182" s="29"/>
      <c r="N182" s="2"/>
      <c r="O182" s="28" t="b">
        <v>1</v>
      </c>
      <c r="P182" s="2" t="s">
        <v>254</v>
      </c>
      <c r="Q182" s="2" t="s">
        <v>493</v>
      </c>
      <c r="R182" s="2">
        <v>36.82</v>
      </c>
      <c r="S182" s="85">
        <v>4.5199999999999997E-2</v>
      </c>
      <c r="T182" s="2">
        <v>0</v>
      </c>
      <c r="U182" s="2"/>
      <c r="V182" s="2"/>
      <c r="W182" s="2"/>
      <c r="X182" s="2"/>
      <c r="Y182" s="2"/>
      <c r="Z182" s="29"/>
    </row>
    <row r="183" spans="1:26" x14ac:dyDescent="0.35">
      <c r="A183" s="28" t="b">
        <v>1</v>
      </c>
      <c r="B183" s="2" t="s">
        <v>610</v>
      </c>
      <c r="C183" s="2" t="s">
        <v>611</v>
      </c>
      <c r="D183" s="2">
        <v>32.57</v>
      </c>
      <c r="E183" s="85">
        <v>9.8300000000000002E-3</v>
      </c>
      <c r="F183" s="2">
        <v>0</v>
      </c>
      <c r="G183" s="35"/>
      <c r="H183" s="35"/>
      <c r="I183" s="2">
        <f t="shared" si="57"/>
        <v>4.2800000000000011</v>
      </c>
      <c r="J183" s="85">
        <f t="shared" si="54"/>
        <v>5.6900000000000013</v>
      </c>
      <c r="K183" s="85">
        <f t="shared" si="58"/>
        <v>1.4100000000000001</v>
      </c>
      <c r="L183" s="2">
        <f t="shared" si="56"/>
        <v>0.37631168685276678</v>
      </c>
      <c r="M183" s="29">
        <f t="shared" ref="M183" si="62">AVERAGE(L181:L183)</f>
        <v>0.3157032613957591</v>
      </c>
      <c r="N183" s="2"/>
      <c r="O183" s="28" t="b">
        <v>1</v>
      </c>
      <c r="P183" s="2" t="s">
        <v>256</v>
      </c>
      <c r="Q183" s="2" t="s">
        <v>494</v>
      </c>
      <c r="R183" s="2">
        <v>36.85</v>
      </c>
      <c r="S183" s="85">
        <v>4.4200000000000003E-2</v>
      </c>
      <c r="T183" s="2">
        <v>0</v>
      </c>
      <c r="U183" s="2"/>
      <c r="V183" s="2"/>
      <c r="W183" s="2"/>
      <c r="X183" s="2"/>
      <c r="Y183" s="2"/>
      <c r="Z183" s="29"/>
    </row>
    <row r="184" spans="1:26" x14ac:dyDescent="0.35">
      <c r="A184" s="28" t="b">
        <v>1</v>
      </c>
      <c r="B184" s="2" t="s">
        <v>612</v>
      </c>
      <c r="C184" s="2" t="s">
        <v>613</v>
      </c>
      <c r="D184" s="2">
        <v>32.28</v>
      </c>
      <c r="E184" s="85">
        <v>1.2999999999999999E-2</v>
      </c>
      <c r="F184" s="2">
        <v>0</v>
      </c>
      <c r="G184" s="35"/>
      <c r="H184" s="35"/>
      <c r="I184" s="2">
        <f t="shared" si="57"/>
        <v>4.6400000000000006</v>
      </c>
      <c r="J184" s="85">
        <f t="shared" si="54"/>
        <v>5.6900000000000013</v>
      </c>
      <c r="K184" s="85">
        <f t="shared" si="58"/>
        <v>1.0500000000000007</v>
      </c>
      <c r="L184" s="2">
        <f t="shared" si="56"/>
        <v>0.48296816446242252</v>
      </c>
      <c r="M184" s="29"/>
      <c r="N184" s="2"/>
      <c r="O184" s="28" t="b">
        <v>1</v>
      </c>
      <c r="P184" s="2" t="s">
        <v>258</v>
      </c>
      <c r="Q184" s="2" t="s">
        <v>507</v>
      </c>
      <c r="R184" s="2">
        <v>36.92</v>
      </c>
      <c r="S184" s="85">
        <v>4.2200000000000001E-2</v>
      </c>
      <c r="T184" s="2">
        <v>0</v>
      </c>
      <c r="U184" s="2"/>
      <c r="V184" s="2"/>
      <c r="W184" s="2"/>
      <c r="X184" s="2"/>
      <c r="Y184" s="2"/>
      <c r="Z184" s="29"/>
    </row>
    <row r="185" spans="1:26" x14ac:dyDescent="0.35">
      <c r="A185" s="28" t="b">
        <v>1</v>
      </c>
      <c r="B185" s="2" t="s">
        <v>614</v>
      </c>
      <c r="C185" s="2" t="s">
        <v>615</v>
      </c>
      <c r="D185" s="2">
        <v>32.96</v>
      </c>
      <c r="E185" s="85">
        <v>6.9699999999999996E-3</v>
      </c>
      <c r="F185" s="2">
        <v>0</v>
      </c>
      <c r="G185" s="35"/>
      <c r="H185" s="35"/>
      <c r="I185" s="2">
        <f t="shared" si="57"/>
        <v>4.3299999999999983</v>
      </c>
      <c r="J185" s="85">
        <f t="shared" si="54"/>
        <v>5.6900000000000013</v>
      </c>
      <c r="K185" s="85">
        <f t="shared" si="58"/>
        <v>1.360000000000003</v>
      </c>
      <c r="L185" s="2">
        <f t="shared" si="56"/>
        <v>0.38958228983024912</v>
      </c>
      <c r="M185" s="29"/>
      <c r="N185" s="2"/>
      <c r="O185" s="28" t="b">
        <v>1</v>
      </c>
      <c r="P185" s="2" t="s">
        <v>260</v>
      </c>
      <c r="Q185" s="2" t="s">
        <v>508</v>
      </c>
      <c r="R185" s="2">
        <v>37.29</v>
      </c>
      <c r="S185" s="85">
        <v>3.3099999999999997E-2</v>
      </c>
      <c r="T185" s="2">
        <v>0</v>
      </c>
      <c r="U185" s="2"/>
      <c r="V185" s="2"/>
      <c r="W185" s="2"/>
      <c r="X185" s="2"/>
      <c r="Y185" s="2"/>
      <c r="Z185" s="29"/>
    </row>
    <row r="186" spans="1:26" x14ac:dyDescent="0.35">
      <c r="A186" s="28" t="b">
        <v>1</v>
      </c>
      <c r="B186" s="2" t="s">
        <v>616</v>
      </c>
      <c r="C186" s="2" t="s">
        <v>617</v>
      </c>
      <c r="D186" s="2">
        <v>31.97</v>
      </c>
      <c r="E186" s="85">
        <v>1.7899999999999999E-2</v>
      </c>
      <c r="F186" s="2">
        <v>0</v>
      </c>
      <c r="G186" s="35"/>
      <c r="H186" s="35"/>
      <c r="I186" s="2">
        <f t="shared" si="57"/>
        <v>5.43</v>
      </c>
      <c r="J186" s="85">
        <f t="shared" si="54"/>
        <v>5.6900000000000013</v>
      </c>
      <c r="K186" s="85">
        <f t="shared" si="58"/>
        <v>0.26000000000000156</v>
      </c>
      <c r="L186" s="2">
        <f t="shared" si="56"/>
        <v>0.83508791942836846</v>
      </c>
      <c r="M186" s="29">
        <f t="shared" ref="M186" si="63">AVERAGE(L184:L186)</f>
        <v>0.56921279124034674</v>
      </c>
      <c r="N186" s="2"/>
      <c r="O186" s="28" t="b">
        <v>1</v>
      </c>
      <c r="P186" s="2" t="s">
        <v>262</v>
      </c>
      <c r="Q186" s="2" t="s">
        <v>509</v>
      </c>
      <c r="R186" s="2">
        <v>37.4</v>
      </c>
      <c r="S186" s="85">
        <v>3.0700000000000002E-2</v>
      </c>
      <c r="T186" s="2">
        <v>0</v>
      </c>
      <c r="U186" s="2"/>
      <c r="V186" s="2"/>
      <c r="W186" s="2"/>
      <c r="X186" s="2"/>
      <c r="Y186" s="2"/>
      <c r="Z186" s="29"/>
    </row>
    <row r="187" spans="1:26" x14ac:dyDescent="0.35">
      <c r="A187" s="28" t="b">
        <v>1</v>
      </c>
      <c r="B187" s="2" t="s">
        <v>618</v>
      </c>
      <c r="C187" s="2" t="s">
        <v>619</v>
      </c>
      <c r="D187" s="2">
        <v>31.71</v>
      </c>
      <c r="E187" s="85">
        <v>2.3900000000000001E-2</v>
      </c>
      <c r="F187" s="2">
        <v>0</v>
      </c>
      <c r="G187" s="35"/>
      <c r="H187" s="35"/>
      <c r="I187" s="2">
        <f t="shared" si="57"/>
        <v>3.990000000000002</v>
      </c>
      <c r="J187" s="85">
        <f t="shared" si="54"/>
        <v>5.6900000000000013</v>
      </c>
      <c r="K187" s="85">
        <f t="shared" si="58"/>
        <v>1.6999999999999993</v>
      </c>
      <c r="L187" s="2">
        <f t="shared" si="56"/>
        <v>0.30778610333622919</v>
      </c>
      <c r="M187" s="29"/>
      <c r="N187" s="2"/>
      <c r="O187" s="28" t="b">
        <v>1</v>
      </c>
      <c r="P187" s="2" t="s">
        <v>264</v>
      </c>
      <c r="Q187" s="2" t="s">
        <v>522</v>
      </c>
      <c r="R187" s="2">
        <v>35.700000000000003</v>
      </c>
      <c r="S187" s="85">
        <v>9.4E-2</v>
      </c>
      <c r="T187" s="2">
        <v>0</v>
      </c>
      <c r="U187" s="2"/>
      <c r="V187" s="2"/>
      <c r="W187" s="2"/>
      <c r="X187" s="2"/>
      <c r="Y187" s="2"/>
      <c r="Z187" s="29"/>
    </row>
    <row r="188" spans="1:26" x14ac:dyDescent="0.35">
      <c r="A188" s="28" t="b">
        <v>1</v>
      </c>
      <c r="B188" s="2" t="s">
        <v>620</v>
      </c>
      <c r="C188" s="2" t="s">
        <v>621</v>
      </c>
      <c r="D188" s="2">
        <v>32.61</v>
      </c>
      <c r="E188" s="85">
        <v>9.4699999999999993E-3</v>
      </c>
      <c r="F188" s="2">
        <v>0</v>
      </c>
      <c r="G188" s="35"/>
      <c r="H188" s="35"/>
      <c r="I188" s="2">
        <f t="shared" si="57"/>
        <v>-32.61</v>
      </c>
      <c r="J188" s="85">
        <f t="shared" si="54"/>
        <v>5.6900000000000013</v>
      </c>
      <c r="K188" s="85">
        <f t="shared" si="58"/>
        <v>38.299999999999997</v>
      </c>
      <c r="L188" s="2">
        <f t="shared" si="56"/>
        <v>2.9549570039534569E-12</v>
      </c>
      <c r="M188" s="29"/>
      <c r="N188" s="2"/>
      <c r="O188" s="28" t="b">
        <v>1</v>
      </c>
      <c r="P188" s="2" t="s">
        <v>266</v>
      </c>
      <c r="Q188" s="2" t="s">
        <v>523</v>
      </c>
      <c r="R188" s="2"/>
      <c r="S188" s="85"/>
      <c r="T188" s="2">
        <v>0</v>
      </c>
      <c r="U188" s="2"/>
      <c r="V188" s="2"/>
      <c r="W188" s="2"/>
      <c r="X188" s="2"/>
      <c r="Y188" s="2"/>
      <c r="Z188" s="29"/>
    </row>
    <row r="189" spans="1:26" x14ac:dyDescent="0.35">
      <c r="A189" s="28" t="b">
        <v>1</v>
      </c>
      <c r="B189" s="2" t="s">
        <v>622</v>
      </c>
      <c r="C189" s="2" t="s">
        <v>623</v>
      </c>
      <c r="D189" s="2">
        <v>31.86</v>
      </c>
      <c r="E189" s="85">
        <v>2.0199999999999999E-2</v>
      </c>
      <c r="F189" s="2">
        <v>0</v>
      </c>
      <c r="G189" s="35"/>
      <c r="H189" s="35"/>
      <c r="I189" s="2">
        <f t="shared" si="57"/>
        <v>4.6199999999999974</v>
      </c>
      <c r="J189" s="85">
        <f t="shared" si="54"/>
        <v>5.6900000000000013</v>
      </c>
      <c r="K189" s="85">
        <f t="shared" si="58"/>
        <v>1.0700000000000038</v>
      </c>
      <c r="L189" s="2">
        <f t="shared" si="56"/>
        <v>0.47631899902196745</v>
      </c>
      <c r="M189" s="29">
        <f t="shared" ref="M189" si="64">AVERAGE(L187:L189)</f>
        <v>0.26136836745371722</v>
      </c>
      <c r="N189" s="2"/>
      <c r="O189" s="28" t="b">
        <v>1</v>
      </c>
      <c r="P189" s="2" t="s">
        <v>268</v>
      </c>
      <c r="Q189" s="2" t="s">
        <v>524</v>
      </c>
      <c r="R189" s="2">
        <v>36.479999999999997</v>
      </c>
      <c r="S189" s="85">
        <v>5.62E-2</v>
      </c>
      <c r="T189" s="2">
        <v>0</v>
      </c>
      <c r="U189" s="2"/>
      <c r="V189" s="2"/>
      <c r="W189" s="2"/>
      <c r="X189" s="2"/>
      <c r="Y189" s="2"/>
      <c r="Z189" s="29"/>
    </row>
    <row r="190" spans="1:26" x14ac:dyDescent="0.35">
      <c r="A190" s="28" t="b">
        <v>1</v>
      </c>
      <c r="B190" s="2" t="s">
        <v>624</v>
      </c>
      <c r="C190" s="2" t="s">
        <v>625</v>
      </c>
      <c r="D190" s="2">
        <v>31.81</v>
      </c>
      <c r="E190" s="85">
        <v>2.1399999999999999E-2</v>
      </c>
      <c r="F190" s="2">
        <v>0</v>
      </c>
      <c r="G190" s="35"/>
      <c r="H190" s="35"/>
      <c r="I190" s="2">
        <f t="shared" si="57"/>
        <v>5.0700000000000038</v>
      </c>
      <c r="J190" s="85">
        <f t="shared" si="54"/>
        <v>5.6900000000000013</v>
      </c>
      <c r="K190" s="85">
        <f t="shared" si="58"/>
        <v>0.61999999999999744</v>
      </c>
      <c r="L190" s="2">
        <f t="shared" si="56"/>
        <v>0.65067092772096802</v>
      </c>
      <c r="M190" s="29"/>
      <c r="N190" s="2"/>
      <c r="O190" s="28" t="b">
        <v>1</v>
      </c>
      <c r="P190" s="2" t="s">
        <v>270</v>
      </c>
      <c r="Q190" s="2" t="s">
        <v>537</v>
      </c>
      <c r="R190" s="2">
        <v>36.880000000000003</v>
      </c>
      <c r="S190" s="85">
        <v>4.3299999999999998E-2</v>
      </c>
      <c r="T190" s="2">
        <v>0</v>
      </c>
      <c r="U190" s="2"/>
      <c r="V190" s="2"/>
      <c r="W190" s="2"/>
      <c r="X190" s="2"/>
      <c r="Y190" s="2"/>
      <c r="Z190" s="29"/>
    </row>
    <row r="191" spans="1:26" x14ac:dyDescent="0.35">
      <c r="A191" s="28" t="b">
        <v>1</v>
      </c>
      <c r="B191" s="2" t="s">
        <v>626</v>
      </c>
      <c r="C191" s="2" t="s">
        <v>627</v>
      </c>
      <c r="D191" s="2">
        <v>32.86</v>
      </c>
      <c r="E191" s="85">
        <v>7.5500000000000003E-3</v>
      </c>
      <c r="F191" s="2">
        <v>0</v>
      </c>
      <c r="G191" s="35"/>
      <c r="H191" s="35"/>
      <c r="I191" s="2">
        <f t="shared" si="57"/>
        <v>-32.86</v>
      </c>
      <c r="J191" s="85">
        <f t="shared" si="54"/>
        <v>5.6900000000000013</v>
      </c>
      <c r="K191" s="85">
        <f t="shared" si="58"/>
        <v>38.549999999999997</v>
      </c>
      <c r="L191" s="2">
        <f t="shared" si="56"/>
        <v>2.4848127518533169E-12</v>
      </c>
      <c r="M191" s="29"/>
      <c r="N191" s="2"/>
      <c r="O191" s="28" t="b">
        <v>1</v>
      </c>
      <c r="P191" s="2" t="s">
        <v>272</v>
      </c>
      <c r="Q191" s="2" t="s">
        <v>538</v>
      </c>
      <c r="R191" s="2"/>
      <c r="S191" s="85"/>
      <c r="T191" s="2">
        <v>0</v>
      </c>
      <c r="U191" s="2"/>
      <c r="V191" s="2"/>
      <c r="W191" s="2"/>
      <c r="X191" s="2"/>
      <c r="Y191" s="2"/>
      <c r="Z191" s="29"/>
    </row>
    <row r="192" spans="1:26" x14ac:dyDescent="0.35">
      <c r="A192" s="28" t="b">
        <v>1</v>
      </c>
      <c r="B192" s="2" t="s">
        <v>628</v>
      </c>
      <c r="C192" s="2" t="s">
        <v>629</v>
      </c>
      <c r="D192" s="2">
        <v>32.299999999999997</v>
      </c>
      <c r="E192" s="85">
        <v>1.2699999999999999E-2</v>
      </c>
      <c r="F192" s="2">
        <v>0</v>
      </c>
      <c r="G192" s="35"/>
      <c r="H192" s="35"/>
      <c r="I192" s="2">
        <f t="shared" si="57"/>
        <v>4.2800000000000011</v>
      </c>
      <c r="J192" s="85">
        <f t="shared" si="54"/>
        <v>5.6900000000000013</v>
      </c>
      <c r="K192" s="85">
        <f t="shared" si="58"/>
        <v>1.4100000000000001</v>
      </c>
      <c r="L192" s="2">
        <f t="shared" si="56"/>
        <v>0.37631168685276678</v>
      </c>
      <c r="M192" s="29">
        <f t="shared" ref="M192" si="65">AVERAGE(L190:L192)</f>
        <v>0.34232753819207318</v>
      </c>
      <c r="N192" s="2"/>
      <c r="O192" s="28" t="b">
        <v>1</v>
      </c>
      <c r="P192" s="2" t="s">
        <v>274</v>
      </c>
      <c r="Q192" s="2" t="s">
        <v>539</v>
      </c>
      <c r="R192" s="2">
        <v>36.58</v>
      </c>
      <c r="S192" s="85">
        <v>5.28E-2</v>
      </c>
      <c r="T192" s="2">
        <v>0</v>
      </c>
      <c r="U192" s="2"/>
      <c r="V192" s="2"/>
      <c r="W192" s="2"/>
      <c r="X192" s="2"/>
      <c r="Y192" s="2"/>
      <c r="Z192" s="29"/>
    </row>
    <row r="193" spans="1:26" x14ac:dyDescent="0.35">
      <c r="A193" s="28" t="b">
        <v>1</v>
      </c>
      <c r="B193" s="2" t="s">
        <v>630</v>
      </c>
      <c r="C193" s="2" t="s">
        <v>631</v>
      </c>
      <c r="D193" s="2">
        <v>30.62</v>
      </c>
      <c r="E193" s="85">
        <v>9.2999999999999999E-2</v>
      </c>
      <c r="F193" s="2">
        <v>0</v>
      </c>
      <c r="G193" s="35"/>
      <c r="H193" s="35"/>
      <c r="I193" s="2">
        <f t="shared" si="57"/>
        <v>4.5699999999999967</v>
      </c>
      <c r="J193" s="85">
        <f t="shared" si="54"/>
        <v>5.6900000000000013</v>
      </c>
      <c r="K193" s="85">
        <f t="shared" si="58"/>
        <v>1.1200000000000045</v>
      </c>
      <c r="L193" s="2">
        <f t="shared" si="56"/>
        <v>0.46009382531243609</v>
      </c>
      <c r="M193" s="29"/>
      <c r="N193" s="2"/>
      <c r="O193" s="28" t="b">
        <v>1</v>
      </c>
      <c r="P193" s="2" t="s">
        <v>315</v>
      </c>
      <c r="Q193" s="2" t="s">
        <v>316</v>
      </c>
      <c r="R193" s="2">
        <v>35.19</v>
      </c>
      <c r="S193" s="85">
        <v>0.13100000000000001</v>
      </c>
      <c r="T193" s="2">
        <v>0</v>
      </c>
      <c r="U193" s="2" t="s">
        <v>233</v>
      </c>
      <c r="V193" s="2"/>
      <c r="W193" s="2"/>
      <c r="X193" s="2"/>
      <c r="Y193" s="2"/>
      <c r="Z193" s="29"/>
    </row>
    <row r="194" spans="1:26" x14ac:dyDescent="0.35">
      <c r="A194" s="28" t="b">
        <v>1</v>
      </c>
      <c r="B194" s="2" t="s">
        <v>632</v>
      </c>
      <c r="C194" s="2" t="s">
        <v>633</v>
      </c>
      <c r="D194" s="2">
        <v>30.66</v>
      </c>
      <c r="E194" s="85">
        <v>8.7900000000000006E-2</v>
      </c>
      <c r="F194" s="2">
        <v>0</v>
      </c>
      <c r="G194" s="35"/>
      <c r="H194" s="35"/>
      <c r="I194" s="2">
        <f t="shared" si="57"/>
        <v>6.2399999999999984</v>
      </c>
      <c r="J194" s="85">
        <f t="shared" si="54"/>
        <v>5.6900000000000013</v>
      </c>
      <c r="K194" s="85">
        <f t="shared" si="58"/>
        <v>-0.54999999999999716</v>
      </c>
      <c r="L194" s="2">
        <f t="shared" si="56"/>
        <v>1.4640856959456225</v>
      </c>
      <c r="M194" s="29"/>
      <c r="N194" s="2"/>
      <c r="O194" s="28" t="b">
        <v>1</v>
      </c>
      <c r="P194" s="2" t="s">
        <v>317</v>
      </c>
      <c r="Q194" s="2" t="s">
        <v>318</v>
      </c>
      <c r="R194" s="2">
        <v>36.9</v>
      </c>
      <c r="S194" s="85">
        <v>4.2799999999999998E-2</v>
      </c>
      <c r="T194" s="2">
        <v>0</v>
      </c>
      <c r="U194" s="2"/>
      <c r="V194" s="2"/>
      <c r="W194" s="2"/>
      <c r="X194" s="2"/>
      <c r="Y194" s="2"/>
      <c r="Z194" s="29"/>
    </row>
    <row r="195" spans="1:26" x14ac:dyDescent="0.35">
      <c r="A195" s="28" t="b">
        <v>1</v>
      </c>
      <c r="B195" s="2" t="s">
        <v>634</v>
      </c>
      <c r="C195" s="2" t="s">
        <v>635</v>
      </c>
      <c r="D195" s="2">
        <v>30.66</v>
      </c>
      <c r="E195" s="85">
        <v>8.8300000000000003E-2</v>
      </c>
      <c r="F195" s="2">
        <v>0</v>
      </c>
      <c r="G195" s="35"/>
      <c r="H195" s="35"/>
      <c r="I195" s="2">
        <f t="shared" si="57"/>
        <v>5.0400000000000027</v>
      </c>
      <c r="J195" s="85">
        <f t="shared" si="54"/>
        <v>5.6900000000000013</v>
      </c>
      <c r="K195" s="85">
        <f t="shared" si="58"/>
        <v>0.64999999999999858</v>
      </c>
      <c r="L195" s="2">
        <f t="shared" si="56"/>
        <v>0.63728031365963167</v>
      </c>
      <c r="M195" s="29">
        <f t="shared" ref="M195" si="66">AVERAGE(L193:L195)</f>
        <v>0.85381994497256342</v>
      </c>
      <c r="N195" s="2"/>
      <c r="O195" s="28" t="b">
        <v>1</v>
      </c>
      <c r="P195" s="2" t="s">
        <v>319</v>
      </c>
      <c r="Q195" s="2" t="s">
        <v>320</v>
      </c>
      <c r="R195" s="2">
        <v>35.700000000000003</v>
      </c>
      <c r="S195" s="85">
        <v>9.4E-2</v>
      </c>
      <c r="T195" s="2">
        <v>0</v>
      </c>
      <c r="U195" s="2"/>
      <c r="V195" s="2"/>
      <c r="W195" s="2"/>
      <c r="X195" s="2"/>
      <c r="Y195" s="2"/>
      <c r="Z195" s="29"/>
    </row>
    <row r="196" spans="1:26" x14ac:dyDescent="0.35">
      <c r="A196" s="28" t="b">
        <v>1</v>
      </c>
      <c r="B196" s="2" t="s">
        <v>636</v>
      </c>
      <c r="C196" s="2" t="s">
        <v>637</v>
      </c>
      <c r="D196" s="2">
        <v>31.87</v>
      </c>
      <c r="E196" s="85">
        <v>0.02</v>
      </c>
      <c r="F196" s="2">
        <v>0</v>
      </c>
      <c r="G196" s="35"/>
      <c r="H196" s="35"/>
      <c r="I196" s="2">
        <f t="shared" si="57"/>
        <v>4.7499999999999964</v>
      </c>
      <c r="J196" s="85">
        <f t="shared" si="54"/>
        <v>5.6900000000000013</v>
      </c>
      <c r="K196" s="85">
        <f t="shared" si="58"/>
        <v>0.94000000000000483</v>
      </c>
      <c r="L196" s="2">
        <f t="shared" si="56"/>
        <v>0.52123288042055893</v>
      </c>
      <c r="M196" s="29"/>
      <c r="N196" s="2"/>
      <c r="O196" s="28" t="b">
        <v>1</v>
      </c>
      <c r="P196" s="2" t="s">
        <v>333</v>
      </c>
      <c r="Q196" s="2" t="s">
        <v>334</v>
      </c>
      <c r="R196" s="2">
        <v>36.619999999999997</v>
      </c>
      <c r="S196" s="85">
        <v>5.1299999999999998E-2</v>
      </c>
      <c r="T196" s="2">
        <v>0</v>
      </c>
      <c r="U196" s="2"/>
      <c r="V196" s="2"/>
      <c r="W196" s="2"/>
      <c r="X196" s="2"/>
      <c r="Y196" s="2"/>
      <c r="Z196" s="29"/>
    </row>
    <row r="197" spans="1:26" x14ac:dyDescent="0.35">
      <c r="A197" s="28" t="b">
        <v>1</v>
      </c>
      <c r="B197" s="2" t="s">
        <v>638</v>
      </c>
      <c r="C197" s="2" t="s">
        <v>639</v>
      </c>
      <c r="D197" s="2">
        <v>31.61</v>
      </c>
      <c r="E197" s="85">
        <v>2.69E-2</v>
      </c>
      <c r="F197" s="2">
        <v>0</v>
      </c>
      <c r="G197" s="35"/>
      <c r="H197" s="35"/>
      <c r="I197" s="2">
        <f t="shared" si="57"/>
        <v>6</v>
      </c>
      <c r="J197" s="85">
        <f t="shared" si="54"/>
        <v>5.6900000000000013</v>
      </c>
      <c r="K197" s="85">
        <f t="shared" si="58"/>
        <v>-0.30999999999999872</v>
      </c>
      <c r="L197" s="2">
        <f t="shared" si="56"/>
        <v>1.2397076999389856</v>
      </c>
      <c r="M197" s="29"/>
      <c r="N197" s="2"/>
      <c r="O197" s="28" t="b">
        <v>1</v>
      </c>
      <c r="P197" s="2" t="s">
        <v>335</v>
      </c>
      <c r="Q197" s="2" t="s">
        <v>336</v>
      </c>
      <c r="R197" s="2">
        <v>37.61</v>
      </c>
      <c r="S197" s="85">
        <v>2.69E-2</v>
      </c>
      <c r="T197" s="2">
        <v>0</v>
      </c>
      <c r="U197" s="2"/>
      <c r="V197" s="2"/>
      <c r="W197" s="2"/>
      <c r="X197" s="2"/>
      <c r="Y197" s="2"/>
      <c r="Z197" s="29"/>
    </row>
    <row r="198" spans="1:26" x14ac:dyDescent="0.35">
      <c r="A198" s="28" t="b">
        <v>1</v>
      </c>
      <c r="B198" s="2" t="s">
        <v>640</v>
      </c>
      <c r="C198" s="2" t="s">
        <v>641</v>
      </c>
      <c r="D198" s="2">
        <v>31.54</v>
      </c>
      <c r="E198" s="85">
        <v>2.93E-2</v>
      </c>
      <c r="F198" s="2">
        <v>0</v>
      </c>
      <c r="G198" s="35"/>
      <c r="H198" s="35"/>
      <c r="I198" s="2">
        <f t="shared" si="57"/>
        <v>4.8800000000000026</v>
      </c>
      <c r="J198" s="85">
        <f t="shared" si="54"/>
        <v>5.6900000000000013</v>
      </c>
      <c r="K198" s="85">
        <f t="shared" si="58"/>
        <v>0.80999999999999872</v>
      </c>
      <c r="L198" s="2">
        <f t="shared" si="56"/>
        <v>0.57038185793421237</v>
      </c>
      <c r="M198" s="29">
        <f t="shared" ref="M198" si="67">AVERAGE(L196:L198)</f>
        <v>0.77710747943125236</v>
      </c>
      <c r="N198" s="2"/>
      <c r="O198" s="28" t="b">
        <v>1</v>
      </c>
      <c r="P198" s="2" t="s">
        <v>337</v>
      </c>
      <c r="Q198" s="2" t="s">
        <v>338</v>
      </c>
      <c r="R198" s="2">
        <v>36.42</v>
      </c>
      <c r="S198" s="85">
        <v>5.8599999999999999E-2</v>
      </c>
      <c r="T198" s="2">
        <v>0</v>
      </c>
      <c r="U198" s="2"/>
      <c r="V198" s="2"/>
      <c r="W198" s="2"/>
      <c r="X198" s="2"/>
      <c r="Y198" s="2"/>
      <c r="Z198" s="29"/>
    </row>
    <row r="199" spans="1:26" x14ac:dyDescent="0.35">
      <c r="A199" s="28" t="b">
        <v>1</v>
      </c>
      <c r="B199" s="2" t="s">
        <v>642</v>
      </c>
      <c r="C199" s="2" t="s">
        <v>643</v>
      </c>
      <c r="D199" s="2">
        <v>31.53</v>
      </c>
      <c r="E199" s="85">
        <v>2.9700000000000001E-2</v>
      </c>
      <c r="F199" s="2">
        <v>0</v>
      </c>
      <c r="G199" s="35"/>
      <c r="H199" s="35"/>
      <c r="I199" s="2">
        <f t="shared" si="57"/>
        <v>4.3500000000000014</v>
      </c>
      <c r="J199" s="85">
        <f t="shared" si="54"/>
        <v>5.6900000000000013</v>
      </c>
      <c r="K199" s="85">
        <f t="shared" si="58"/>
        <v>1.3399999999999999</v>
      </c>
      <c r="L199" s="2">
        <f t="shared" si="56"/>
        <v>0.39502065593168867</v>
      </c>
      <c r="M199" s="29"/>
      <c r="N199" s="2"/>
      <c r="O199" s="28" t="b">
        <v>1</v>
      </c>
      <c r="P199" s="2" t="s">
        <v>351</v>
      </c>
      <c r="Q199" s="2" t="s">
        <v>352</v>
      </c>
      <c r="R199" s="2">
        <v>35.880000000000003</v>
      </c>
      <c r="S199" s="85">
        <v>8.3099999999999993E-2</v>
      </c>
      <c r="T199" s="2">
        <v>0</v>
      </c>
      <c r="U199" s="2"/>
      <c r="V199" s="2"/>
      <c r="W199" s="2"/>
      <c r="X199" s="2"/>
      <c r="Y199" s="2"/>
      <c r="Z199" s="29"/>
    </row>
    <row r="200" spans="1:26" x14ac:dyDescent="0.35">
      <c r="A200" s="28" t="b">
        <v>1</v>
      </c>
      <c r="B200" s="2" t="s">
        <v>644</v>
      </c>
      <c r="C200" s="2" t="s">
        <v>645</v>
      </c>
      <c r="D200" s="2">
        <v>32.799999999999997</v>
      </c>
      <c r="E200" s="85">
        <v>7.9900000000000006E-3</v>
      </c>
      <c r="F200" s="2">
        <v>0</v>
      </c>
      <c r="G200" s="35"/>
      <c r="H200" s="35"/>
      <c r="I200" s="2">
        <f t="shared" si="57"/>
        <v>5.1500000000000057</v>
      </c>
      <c r="J200" s="85">
        <f t="shared" si="54"/>
        <v>5.6900000000000013</v>
      </c>
      <c r="K200" s="85">
        <f t="shared" si="58"/>
        <v>0.53999999999999559</v>
      </c>
      <c r="L200" s="2">
        <f t="shared" si="56"/>
        <v>0.68777090906987393</v>
      </c>
      <c r="M200" s="29"/>
      <c r="N200" s="2"/>
      <c r="O200" s="28" t="b">
        <v>1</v>
      </c>
      <c r="P200" s="2" t="s">
        <v>353</v>
      </c>
      <c r="Q200" s="2" t="s">
        <v>354</v>
      </c>
      <c r="R200" s="2">
        <v>37.950000000000003</v>
      </c>
      <c r="S200" s="85">
        <v>2.1499999999999998E-2</v>
      </c>
      <c r="T200" s="2">
        <v>0</v>
      </c>
      <c r="U200" s="2"/>
      <c r="V200" s="2"/>
      <c r="W200" s="2"/>
      <c r="X200" s="2"/>
      <c r="Y200" s="2"/>
      <c r="Z200" s="29"/>
    </row>
    <row r="201" spans="1:26" x14ac:dyDescent="0.35">
      <c r="A201" s="28" t="b">
        <v>1</v>
      </c>
      <c r="B201" s="2" t="s">
        <v>646</v>
      </c>
      <c r="C201" s="2" t="s">
        <v>647</v>
      </c>
      <c r="D201" s="2">
        <v>31.06</v>
      </c>
      <c r="E201" s="85">
        <v>5.33E-2</v>
      </c>
      <c r="F201" s="2">
        <v>0</v>
      </c>
      <c r="G201" s="35"/>
      <c r="H201" s="35"/>
      <c r="I201" s="2">
        <f t="shared" si="57"/>
        <v>5.8000000000000007</v>
      </c>
      <c r="J201" s="85">
        <f t="shared" si="54"/>
        <v>5.6900000000000013</v>
      </c>
      <c r="K201" s="85">
        <f t="shared" si="58"/>
        <v>-0.10999999999999943</v>
      </c>
      <c r="L201" s="2">
        <f t="shared" si="56"/>
        <v>1.0792282365044268</v>
      </c>
      <c r="M201" s="29">
        <f t="shared" ref="M201" si="68">AVERAGE(L199:L201)</f>
        <v>0.7206732671686632</v>
      </c>
      <c r="N201" s="2"/>
      <c r="O201" s="28" t="b">
        <v>1</v>
      </c>
      <c r="P201" s="2" t="s">
        <v>355</v>
      </c>
      <c r="Q201" s="2" t="s">
        <v>356</v>
      </c>
      <c r="R201" s="2">
        <v>36.86</v>
      </c>
      <c r="S201" s="85">
        <v>4.3900000000000002E-2</v>
      </c>
      <c r="T201" s="2">
        <v>0</v>
      </c>
      <c r="U201" s="2"/>
      <c r="V201" s="2"/>
      <c r="W201" s="2"/>
      <c r="X201" s="2"/>
      <c r="Y201" s="2"/>
      <c r="Z201" s="29"/>
    </row>
    <row r="202" spans="1:26" x14ac:dyDescent="0.35">
      <c r="A202" s="28" t="b">
        <v>1</v>
      </c>
      <c r="B202" s="2" t="s">
        <v>648</v>
      </c>
      <c r="C202" s="2" t="s">
        <v>649</v>
      </c>
      <c r="D202" s="2">
        <v>31.99</v>
      </c>
      <c r="E202" s="85">
        <v>1.7500000000000002E-2</v>
      </c>
      <c r="F202" s="2">
        <v>0</v>
      </c>
      <c r="G202" s="35"/>
      <c r="H202" s="35"/>
      <c r="I202" s="2">
        <f t="shared" si="57"/>
        <v>7.2500000000000036</v>
      </c>
      <c r="J202" s="85">
        <f t="shared" si="54"/>
        <v>5.6900000000000013</v>
      </c>
      <c r="K202" s="85">
        <f t="shared" si="58"/>
        <v>-1.5600000000000023</v>
      </c>
      <c r="L202" s="2">
        <f t="shared" si="56"/>
        <v>2.9485384345822068</v>
      </c>
      <c r="M202" s="29"/>
      <c r="N202" s="2"/>
      <c r="O202" s="28" t="b">
        <v>1</v>
      </c>
      <c r="P202" s="2" t="s">
        <v>369</v>
      </c>
      <c r="Q202" s="2" t="s">
        <v>370</v>
      </c>
      <c r="R202" s="2">
        <v>39.24</v>
      </c>
      <c r="S202" s="85">
        <v>9.1999999999999998E-3</v>
      </c>
      <c r="T202" s="2">
        <v>0</v>
      </c>
      <c r="U202" s="2"/>
      <c r="V202" s="2"/>
      <c r="W202" s="2"/>
      <c r="X202" s="2"/>
      <c r="Y202" s="2"/>
      <c r="Z202" s="29"/>
    </row>
    <row r="203" spans="1:26" x14ac:dyDescent="0.35">
      <c r="A203" s="28" t="b">
        <v>1</v>
      </c>
      <c r="B203" s="2" t="s">
        <v>650</v>
      </c>
      <c r="C203" s="2" t="s">
        <v>651</v>
      </c>
      <c r="D203" s="2">
        <v>32.24</v>
      </c>
      <c r="E203" s="85">
        <v>1.35E-2</v>
      </c>
      <c r="F203" s="2">
        <v>0</v>
      </c>
      <c r="G203" s="35"/>
      <c r="H203" s="35"/>
      <c r="I203" s="2">
        <f t="shared" si="57"/>
        <v>7.759999999999998</v>
      </c>
      <c r="J203" s="85">
        <f t="shared" si="54"/>
        <v>5.6900000000000013</v>
      </c>
      <c r="K203" s="85">
        <f t="shared" si="58"/>
        <v>-2.0699999999999967</v>
      </c>
      <c r="L203" s="2">
        <f t="shared" si="56"/>
        <v>4.1988667344922588</v>
      </c>
      <c r="M203" s="29"/>
      <c r="N203" s="2"/>
      <c r="O203" s="28" t="b">
        <v>1</v>
      </c>
      <c r="P203" s="2" t="s">
        <v>371</v>
      </c>
      <c r="Q203" s="2" t="s">
        <v>372</v>
      </c>
      <c r="R203" s="2">
        <v>40</v>
      </c>
      <c r="S203" s="85">
        <v>5.6100000000000004E-3</v>
      </c>
      <c r="T203" s="2">
        <v>0</v>
      </c>
      <c r="U203" s="2" t="s">
        <v>227</v>
      </c>
      <c r="V203" s="2"/>
      <c r="W203" s="2"/>
      <c r="X203" s="2"/>
      <c r="Y203" s="2"/>
      <c r="Z203" s="29"/>
    </row>
    <row r="204" spans="1:26" x14ac:dyDescent="0.35">
      <c r="A204" s="28" t="b">
        <v>1</v>
      </c>
      <c r="B204" s="2" t="s">
        <v>652</v>
      </c>
      <c r="C204" s="2" t="s">
        <v>653</v>
      </c>
      <c r="D204" s="2">
        <v>31.96</v>
      </c>
      <c r="E204" s="85">
        <v>1.8200000000000001E-2</v>
      </c>
      <c r="F204" s="2">
        <v>0</v>
      </c>
      <c r="G204" s="35"/>
      <c r="H204" s="35"/>
      <c r="I204" s="2">
        <f t="shared" si="57"/>
        <v>7.32</v>
      </c>
      <c r="J204" s="85">
        <f t="shared" si="54"/>
        <v>5.6900000000000013</v>
      </c>
      <c r="K204" s="85">
        <f t="shared" si="58"/>
        <v>-1.629999999999999</v>
      </c>
      <c r="L204" s="2">
        <f t="shared" si="56"/>
        <v>3.095129987084777</v>
      </c>
      <c r="M204" s="29">
        <f t="shared" ref="M204" si="69">AVERAGE(L202:L204)</f>
        <v>3.414178385386414</v>
      </c>
      <c r="N204" s="2"/>
      <c r="O204" s="28" t="b">
        <v>1</v>
      </c>
      <c r="P204" s="2" t="s">
        <v>373</v>
      </c>
      <c r="Q204" s="2" t="s">
        <v>374</v>
      </c>
      <c r="R204" s="2">
        <v>39.28</v>
      </c>
      <c r="S204" s="85">
        <v>8.9800000000000001E-3</v>
      </c>
      <c r="T204" s="2">
        <v>0</v>
      </c>
      <c r="U204" s="2"/>
      <c r="V204" s="2"/>
      <c r="W204" s="2"/>
      <c r="X204" s="2"/>
      <c r="Y204" s="2"/>
      <c r="Z204" s="29"/>
    </row>
    <row r="205" spans="1:26" x14ac:dyDescent="0.35">
      <c r="A205" s="28" t="b">
        <v>1</v>
      </c>
      <c r="B205" s="2" t="s">
        <v>654</v>
      </c>
      <c r="C205" s="2" t="s">
        <v>655</v>
      </c>
      <c r="D205" s="2">
        <v>31.67</v>
      </c>
      <c r="E205" s="85">
        <v>2.5100000000000001E-2</v>
      </c>
      <c r="F205" s="2">
        <v>0</v>
      </c>
      <c r="G205" s="35"/>
      <c r="H205" s="35"/>
      <c r="I205" s="2">
        <f t="shared" si="57"/>
        <v>5.5599999999999952</v>
      </c>
      <c r="J205" s="85">
        <f t="shared" si="54"/>
        <v>5.6900000000000013</v>
      </c>
      <c r="K205" s="85">
        <f t="shared" si="58"/>
        <v>0.13000000000000611</v>
      </c>
      <c r="L205" s="2">
        <f t="shared" si="56"/>
        <v>0.91383145022939671</v>
      </c>
      <c r="M205" s="29"/>
      <c r="N205" s="2"/>
      <c r="O205" s="28" t="b">
        <v>1</v>
      </c>
      <c r="P205" s="2" t="s">
        <v>387</v>
      </c>
      <c r="Q205" s="2" t="s">
        <v>388</v>
      </c>
      <c r="R205" s="2">
        <v>37.229999999999997</v>
      </c>
      <c r="S205" s="85">
        <v>3.44E-2</v>
      </c>
      <c r="T205" s="2">
        <v>0</v>
      </c>
      <c r="U205" s="2"/>
      <c r="V205" s="2"/>
      <c r="W205" s="2"/>
      <c r="X205" s="2"/>
      <c r="Y205" s="2"/>
      <c r="Z205" s="29"/>
    </row>
    <row r="206" spans="1:26" x14ac:dyDescent="0.35">
      <c r="A206" s="28" t="b">
        <v>1</v>
      </c>
      <c r="B206" s="2" t="s">
        <v>656</v>
      </c>
      <c r="C206" s="2" t="s">
        <v>657</v>
      </c>
      <c r="D206" s="2">
        <v>32.090000000000003</v>
      </c>
      <c r="E206" s="85">
        <v>1.5800000000000002E-2</v>
      </c>
      <c r="F206" s="2">
        <v>0</v>
      </c>
      <c r="G206" s="35"/>
      <c r="H206" s="35"/>
      <c r="I206" s="2">
        <f t="shared" si="57"/>
        <v>7.0399999999999991</v>
      </c>
      <c r="J206" s="85">
        <f t="shared" si="54"/>
        <v>5.6900000000000013</v>
      </c>
      <c r="K206" s="85">
        <f t="shared" si="58"/>
        <v>-1.3499999999999979</v>
      </c>
      <c r="L206" s="2">
        <f t="shared" si="56"/>
        <v>2.5491212546385205</v>
      </c>
      <c r="M206" s="29"/>
      <c r="N206" s="2"/>
      <c r="O206" s="28" t="b">
        <v>1</v>
      </c>
      <c r="P206" s="2" t="s">
        <v>389</v>
      </c>
      <c r="Q206" s="2" t="s">
        <v>390</v>
      </c>
      <c r="R206" s="2">
        <v>39.130000000000003</v>
      </c>
      <c r="S206" s="85">
        <v>9.9100000000000004E-3</v>
      </c>
      <c r="T206" s="2">
        <v>0</v>
      </c>
      <c r="U206" s="2"/>
      <c r="V206" s="2"/>
      <c r="W206" s="2"/>
      <c r="X206" s="2"/>
      <c r="Y206" s="2"/>
      <c r="Z206" s="29"/>
    </row>
    <row r="207" spans="1:26" x14ac:dyDescent="0.35">
      <c r="A207" s="28" t="b">
        <v>1</v>
      </c>
      <c r="B207" s="2" t="s">
        <v>658</v>
      </c>
      <c r="C207" s="2" t="s">
        <v>659</v>
      </c>
      <c r="D207" s="2">
        <v>33.42</v>
      </c>
      <c r="E207" s="85">
        <v>4.9100000000000003E-3</v>
      </c>
      <c r="F207" s="2">
        <v>0</v>
      </c>
      <c r="G207" s="35"/>
      <c r="H207" s="35"/>
      <c r="I207" s="2">
        <f t="shared" si="57"/>
        <v>4.25</v>
      </c>
      <c r="J207" s="85">
        <f t="shared" si="54"/>
        <v>5.6900000000000013</v>
      </c>
      <c r="K207" s="85">
        <f t="shared" si="58"/>
        <v>1.4400000000000013</v>
      </c>
      <c r="L207" s="2">
        <f t="shared" si="56"/>
        <v>0.36856730432277496</v>
      </c>
      <c r="M207" s="29">
        <f t="shared" ref="M207" si="70">AVERAGE(L205:L207)</f>
        <v>1.2771733363968976</v>
      </c>
      <c r="N207" s="2"/>
      <c r="O207" s="28" t="b">
        <v>1</v>
      </c>
      <c r="P207" s="2" t="s">
        <v>391</v>
      </c>
      <c r="Q207" s="2" t="s">
        <v>392</v>
      </c>
      <c r="R207" s="2">
        <v>37.67</v>
      </c>
      <c r="S207" s="85">
        <v>2.58E-2</v>
      </c>
      <c r="T207" s="2">
        <v>0</v>
      </c>
      <c r="U207" s="2"/>
      <c r="V207" s="2"/>
      <c r="W207" s="2"/>
      <c r="X207" s="2"/>
      <c r="Y207" s="2"/>
      <c r="Z207" s="29"/>
    </row>
    <row r="208" spans="1:26" x14ac:dyDescent="0.35">
      <c r="A208" s="28" t="b">
        <v>1</v>
      </c>
      <c r="B208" s="2" t="s">
        <v>660</v>
      </c>
      <c r="C208" s="2" t="s">
        <v>661</v>
      </c>
      <c r="D208" s="2">
        <v>37.65</v>
      </c>
      <c r="E208" s="85">
        <v>2.6700000000000001E-3</v>
      </c>
      <c r="F208" s="2">
        <v>0</v>
      </c>
      <c r="G208" s="35"/>
      <c r="H208" s="35"/>
      <c r="I208" s="2">
        <f t="shared" si="57"/>
        <v>2.3500000000000014</v>
      </c>
      <c r="J208" s="85">
        <f t="shared" si="54"/>
        <v>5.6900000000000013</v>
      </c>
      <c r="K208" s="85">
        <f t="shared" si="58"/>
        <v>3.34</v>
      </c>
      <c r="L208" s="2">
        <f t="shared" si="56"/>
        <v>9.8755163982922139E-2</v>
      </c>
      <c r="M208" s="29"/>
      <c r="N208" s="2"/>
      <c r="O208" s="28" t="b">
        <v>1</v>
      </c>
      <c r="P208" s="2" t="s">
        <v>408</v>
      </c>
      <c r="Q208" s="2" t="s">
        <v>409</v>
      </c>
      <c r="R208" s="2">
        <v>40</v>
      </c>
      <c r="S208" s="85">
        <v>5.6100000000000004E-3</v>
      </c>
      <c r="T208" s="2">
        <v>0</v>
      </c>
      <c r="U208" s="2" t="s">
        <v>227</v>
      </c>
      <c r="V208" s="2"/>
      <c r="W208" s="2"/>
      <c r="X208" s="2"/>
      <c r="Y208" s="2"/>
      <c r="Z208" s="29"/>
    </row>
    <row r="209" spans="1:26" x14ac:dyDescent="0.35">
      <c r="A209" s="28" t="b">
        <v>1</v>
      </c>
      <c r="B209" s="2" t="s">
        <v>662</v>
      </c>
      <c r="C209" s="2" t="s">
        <v>663</v>
      </c>
      <c r="D209" s="2">
        <v>34.89</v>
      </c>
      <c r="E209" s="85">
        <v>2.32E-3</v>
      </c>
      <c r="F209" s="2">
        <v>0</v>
      </c>
      <c r="G209" s="35"/>
      <c r="H209" s="35"/>
      <c r="I209" s="2">
        <f t="shared" si="57"/>
        <v>5.1099999999999994</v>
      </c>
      <c r="J209" s="85">
        <f t="shared" si="54"/>
        <v>5.6900000000000013</v>
      </c>
      <c r="K209" s="85">
        <f t="shared" si="58"/>
        <v>0.58000000000000185</v>
      </c>
      <c r="L209" s="2">
        <f t="shared" si="56"/>
        <v>0.66896377739305524</v>
      </c>
      <c r="M209" s="29"/>
      <c r="N209" s="2"/>
      <c r="O209" s="28" t="b">
        <v>1</v>
      </c>
      <c r="P209" s="2" t="s">
        <v>410</v>
      </c>
      <c r="Q209" s="2" t="s">
        <v>411</v>
      </c>
      <c r="R209" s="2">
        <v>40</v>
      </c>
      <c r="S209" s="85">
        <v>5.6100000000000004E-3</v>
      </c>
      <c r="T209" s="2">
        <v>0</v>
      </c>
      <c r="U209" s="2" t="s">
        <v>227</v>
      </c>
      <c r="V209" s="2"/>
      <c r="W209" s="2"/>
      <c r="X209" s="2"/>
      <c r="Y209" s="2"/>
      <c r="Z209" s="29"/>
    </row>
    <row r="210" spans="1:26" x14ac:dyDescent="0.35">
      <c r="A210" s="28" t="b">
        <v>1</v>
      </c>
      <c r="B210" s="2" t="s">
        <v>664</v>
      </c>
      <c r="C210" s="2" t="s">
        <v>665</v>
      </c>
      <c r="D210" s="2">
        <v>34.14</v>
      </c>
      <c r="E210" s="85">
        <v>3.16E-3</v>
      </c>
      <c r="F210" s="2">
        <v>0</v>
      </c>
      <c r="G210" s="35"/>
      <c r="H210" s="35"/>
      <c r="I210" s="2">
        <f t="shared" si="57"/>
        <v>5.8599999999999994</v>
      </c>
      <c r="J210" s="85">
        <f t="shared" si="54"/>
        <v>5.6900000000000013</v>
      </c>
      <c r="K210" s="85">
        <f t="shared" si="58"/>
        <v>-0.16999999999999815</v>
      </c>
      <c r="L210" s="2">
        <f t="shared" si="56"/>
        <v>1.1250584846888079</v>
      </c>
      <c r="M210" s="29">
        <f t="shared" ref="M210" si="71">AVERAGE(L208:L210)</f>
        <v>0.63092580868826176</v>
      </c>
      <c r="N210" s="2"/>
      <c r="O210" s="28" t="b">
        <v>1</v>
      </c>
      <c r="P210" s="2" t="s">
        <v>412</v>
      </c>
      <c r="Q210" s="2" t="s">
        <v>413</v>
      </c>
      <c r="R210" s="2">
        <v>40</v>
      </c>
      <c r="S210" s="85">
        <v>5.6100000000000004E-3</v>
      </c>
      <c r="T210" s="2">
        <v>0</v>
      </c>
      <c r="U210" s="2" t="s">
        <v>227</v>
      </c>
      <c r="V210" s="2"/>
      <c r="W210" s="2"/>
      <c r="X210" s="2"/>
      <c r="Y210" s="2"/>
      <c r="Z210" s="29"/>
    </row>
    <row r="211" spans="1:26" x14ac:dyDescent="0.35">
      <c r="A211" s="28" t="b">
        <v>1</v>
      </c>
      <c r="B211" s="2" t="s">
        <v>666</v>
      </c>
      <c r="C211" s="2" t="s">
        <v>667</v>
      </c>
      <c r="D211" s="2">
        <v>30.85</v>
      </c>
      <c r="E211" s="85">
        <v>6.93E-2</v>
      </c>
      <c r="F211" s="2">
        <v>0</v>
      </c>
      <c r="G211" s="35"/>
      <c r="H211" s="35"/>
      <c r="I211" s="2">
        <f t="shared" si="57"/>
        <v>6.1999999999999957</v>
      </c>
      <c r="J211" s="85">
        <f t="shared" si="54"/>
        <v>5.6900000000000013</v>
      </c>
      <c r="K211" s="85">
        <f t="shared" si="58"/>
        <v>-0.50999999999999446</v>
      </c>
      <c r="L211" s="2">
        <f t="shared" si="56"/>
        <v>1.4240501955970664</v>
      </c>
      <c r="M211" s="29"/>
      <c r="N211" s="2"/>
      <c r="O211" s="28" t="b">
        <v>1</v>
      </c>
      <c r="P211" s="2" t="s">
        <v>429</v>
      </c>
      <c r="Q211" s="2" t="s">
        <v>430</v>
      </c>
      <c r="R211" s="2">
        <v>37.049999999999997</v>
      </c>
      <c r="S211" s="85">
        <v>3.8699999999999998E-2</v>
      </c>
      <c r="T211" s="2">
        <v>0</v>
      </c>
      <c r="U211" s="2"/>
      <c r="V211" s="2"/>
      <c r="W211" s="2"/>
      <c r="X211" s="2"/>
      <c r="Y211" s="2"/>
      <c r="Z211" s="29"/>
    </row>
    <row r="212" spans="1:26" x14ac:dyDescent="0.35">
      <c r="A212" s="28" t="b">
        <v>1</v>
      </c>
      <c r="B212" s="2" t="s">
        <v>668</v>
      </c>
      <c r="C212" s="2" t="s">
        <v>669</v>
      </c>
      <c r="D212" s="2">
        <v>30.95</v>
      </c>
      <c r="E212" s="85">
        <v>6.1199999999999997E-2</v>
      </c>
      <c r="F212" s="2">
        <v>0</v>
      </c>
      <c r="G212" s="35"/>
      <c r="H212" s="35"/>
      <c r="I212" s="2">
        <f t="shared" si="57"/>
        <v>5.0299999999999976</v>
      </c>
      <c r="J212" s="85">
        <f t="shared" si="54"/>
        <v>5.6900000000000013</v>
      </c>
      <c r="K212" s="85">
        <f t="shared" si="58"/>
        <v>0.66000000000000369</v>
      </c>
      <c r="L212" s="2">
        <f t="shared" si="56"/>
        <v>0.63287829698513842</v>
      </c>
      <c r="M212" s="29"/>
      <c r="N212" s="2"/>
      <c r="O212" s="28" t="b">
        <v>1</v>
      </c>
      <c r="P212" s="2" t="s">
        <v>431</v>
      </c>
      <c r="Q212" s="2" t="s">
        <v>432</v>
      </c>
      <c r="R212" s="2">
        <v>35.979999999999997</v>
      </c>
      <c r="S212" s="85">
        <v>7.8299999999999995E-2</v>
      </c>
      <c r="T212" s="2">
        <v>0</v>
      </c>
      <c r="U212" s="2"/>
      <c r="V212" s="2"/>
      <c r="W212" s="2"/>
      <c r="X212" s="2"/>
      <c r="Y212" s="2"/>
      <c r="Z212" s="29"/>
    </row>
    <row r="213" spans="1:26" x14ac:dyDescent="0.35">
      <c r="A213" s="28" t="b">
        <v>1</v>
      </c>
      <c r="B213" s="2" t="s">
        <v>670</v>
      </c>
      <c r="C213" s="2" t="s">
        <v>671</v>
      </c>
      <c r="D213" s="2">
        <v>31.06</v>
      </c>
      <c r="E213" s="85">
        <v>5.2999999999999999E-2</v>
      </c>
      <c r="F213" s="2">
        <v>0</v>
      </c>
      <c r="G213" s="35"/>
      <c r="H213" s="35"/>
      <c r="I213" s="2">
        <f t="shared" si="57"/>
        <v>5.4300000000000033</v>
      </c>
      <c r="J213" s="85">
        <f t="shared" si="54"/>
        <v>5.6900000000000013</v>
      </c>
      <c r="K213" s="85">
        <f t="shared" si="58"/>
        <v>0.25999999999999801</v>
      </c>
      <c r="L213" s="2">
        <f t="shared" si="56"/>
        <v>0.83508791942837046</v>
      </c>
      <c r="M213" s="29">
        <f t="shared" ref="M213" si="72">AVERAGE(L211:L213)</f>
        <v>0.96400547067019182</v>
      </c>
      <c r="N213" s="2"/>
      <c r="O213" s="28" t="b">
        <v>1</v>
      </c>
      <c r="P213" s="2" t="s">
        <v>433</v>
      </c>
      <c r="Q213" s="2" t="s">
        <v>434</v>
      </c>
      <c r="R213" s="2">
        <v>36.49</v>
      </c>
      <c r="S213" s="85">
        <v>5.5800000000000002E-2</v>
      </c>
      <c r="T213" s="2">
        <v>0</v>
      </c>
      <c r="U213" s="2"/>
      <c r="V213" s="2"/>
      <c r="W213" s="2"/>
      <c r="X213" s="2"/>
      <c r="Y213" s="2"/>
      <c r="Z213" s="29"/>
    </row>
    <row r="214" spans="1:26" x14ac:dyDescent="0.35">
      <c r="A214" s="28" t="b">
        <v>1</v>
      </c>
      <c r="B214" s="2" t="s">
        <v>672</v>
      </c>
      <c r="C214" s="2" t="s">
        <v>673</v>
      </c>
      <c r="D214" s="2">
        <v>32.03</v>
      </c>
      <c r="E214" s="85">
        <v>1.6899999999999998E-2</v>
      </c>
      <c r="F214" s="2">
        <v>0</v>
      </c>
      <c r="G214" s="35"/>
      <c r="H214" s="35"/>
      <c r="I214" s="2">
        <f t="shared" si="57"/>
        <v>5.1099999999999994</v>
      </c>
      <c r="J214" s="85">
        <f t="shared" si="54"/>
        <v>5.6900000000000013</v>
      </c>
      <c r="K214" s="85">
        <f t="shared" si="58"/>
        <v>0.58000000000000185</v>
      </c>
      <c r="L214" s="2">
        <f t="shared" si="56"/>
        <v>0.66896377739305524</v>
      </c>
      <c r="M214" s="29"/>
      <c r="N214" s="2"/>
      <c r="O214" s="28" t="b">
        <v>1</v>
      </c>
      <c r="P214" s="2" t="s">
        <v>450</v>
      </c>
      <c r="Q214" s="2" t="s">
        <v>451</v>
      </c>
      <c r="R214" s="2">
        <v>37.14</v>
      </c>
      <c r="S214" s="85">
        <v>3.6499999999999998E-2</v>
      </c>
      <c r="T214" s="2">
        <v>0</v>
      </c>
      <c r="U214" s="2"/>
      <c r="V214" s="2"/>
      <c r="W214" s="2"/>
      <c r="X214" s="2"/>
      <c r="Y214" s="2"/>
      <c r="Z214" s="29"/>
    </row>
    <row r="215" spans="1:26" x14ac:dyDescent="0.35">
      <c r="A215" s="28" t="b">
        <v>1</v>
      </c>
      <c r="B215" s="2" t="s">
        <v>674</v>
      </c>
      <c r="C215" s="2" t="s">
        <v>675</v>
      </c>
      <c r="D215" s="2">
        <v>31.58</v>
      </c>
      <c r="E215" s="85">
        <v>2.8000000000000001E-2</v>
      </c>
      <c r="F215" s="2">
        <v>0</v>
      </c>
      <c r="G215" s="35"/>
      <c r="H215" s="35"/>
      <c r="I215" s="2">
        <f t="shared" si="57"/>
        <v>6.2600000000000051</v>
      </c>
      <c r="J215" s="85">
        <f t="shared" si="54"/>
        <v>5.6900000000000013</v>
      </c>
      <c r="K215" s="85">
        <f t="shared" si="58"/>
        <v>-0.57000000000000384</v>
      </c>
      <c r="L215" s="2">
        <f t="shared" si="56"/>
        <v>1.4845235706290529</v>
      </c>
      <c r="M215" s="29"/>
      <c r="N215" s="2"/>
      <c r="O215" s="28" t="b">
        <v>1</v>
      </c>
      <c r="P215" s="2" t="s">
        <v>452</v>
      </c>
      <c r="Q215" s="2" t="s">
        <v>453</v>
      </c>
      <c r="R215" s="2">
        <v>37.840000000000003</v>
      </c>
      <c r="S215" s="85">
        <v>2.3099999999999999E-2</v>
      </c>
      <c r="T215" s="2">
        <v>0</v>
      </c>
      <c r="U215" s="2"/>
      <c r="V215" s="2"/>
      <c r="W215" s="2"/>
      <c r="X215" s="2"/>
      <c r="Y215" s="2"/>
      <c r="Z215" s="29"/>
    </row>
    <row r="216" spans="1:26" x14ac:dyDescent="0.35">
      <c r="A216" s="28" t="b">
        <v>1</v>
      </c>
      <c r="B216" s="2" t="s">
        <v>676</v>
      </c>
      <c r="C216" s="2" t="s">
        <v>677</v>
      </c>
      <c r="D216" s="2">
        <v>32.08</v>
      </c>
      <c r="E216" s="85">
        <v>1.5900000000000001E-2</v>
      </c>
      <c r="F216" s="2">
        <v>0</v>
      </c>
      <c r="G216" s="35"/>
      <c r="H216" s="35"/>
      <c r="I216" s="2">
        <f t="shared" si="57"/>
        <v>5.1700000000000017</v>
      </c>
      <c r="J216" s="85">
        <f t="shared" si="54"/>
        <v>5.6900000000000013</v>
      </c>
      <c r="K216" s="85">
        <f t="shared" si="58"/>
        <v>0.51999999999999957</v>
      </c>
      <c r="L216" s="2">
        <f t="shared" si="56"/>
        <v>0.69737183317520302</v>
      </c>
      <c r="M216" s="29">
        <f t="shared" ref="M216" si="73">AVERAGE(L214:L216)</f>
        <v>0.95028639373243706</v>
      </c>
      <c r="N216" s="2"/>
      <c r="O216" s="28" t="b">
        <v>1</v>
      </c>
      <c r="P216" s="2" t="s">
        <v>454</v>
      </c>
      <c r="Q216" s="2" t="s">
        <v>455</v>
      </c>
      <c r="R216" s="2">
        <v>37.25</v>
      </c>
      <c r="S216" s="85">
        <v>3.4000000000000002E-2</v>
      </c>
      <c r="T216" s="2">
        <v>0</v>
      </c>
      <c r="U216" s="2"/>
      <c r="V216" s="2"/>
      <c r="W216" s="2"/>
      <c r="X216" s="2"/>
      <c r="Y216" s="2"/>
      <c r="Z216" s="29"/>
    </row>
    <row r="217" spans="1:26" x14ac:dyDescent="0.35">
      <c r="A217" s="28" t="b">
        <v>1</v>
      </c>
      <c r="B217" s="2" t="s">
        <v>678</v>
      </c>
      <c r="C217" s="2" t="s">
        <v>679</v>
      </c>
      <c r="D217" s="2">
        <v>31.12</v>
      </c>
      <c r="E217" s="85">
        <v>4.9399999999999999E-2</v>
      </c>
      <c r="F217" s="2">
        <v>0</v>
      </c>
      <c r="G217" s="35"/>
      <c r="H217" s="35"/>
      <c r="I217" s="2">
        <f t="shared" si="57"/>
        <v>4.9499999999999993</v>
      </c>
      <c r="J217" s="85">
        <f t="shared" si="54"/>
        <v>5.6900000000000013</v>
      </c>
      <c r="K217" s="85">
        <f t="shared" si="58"/>
        <v>0.74000000000000199</v>
      </c>
      <c r="L217" s="2">
        <f t="shared" si="56"/>
        <v>0.59873935230946351</v>
      </c>
      <c r="M217" s="29"/>
      <c r="N217" s="2"/>
      <c r="O217" s="28" t="b">
        <v>1</v>
      </c>
      <c r="P217" s="2" t="s">
        <v>465</v>
      </c>
      <c r="Q217" s="2" t="s">
        <v>466</v>
      </c>
      <c r="R217" s="2">
        <v>36.07</v>
      </c>
      <c r="S217" s="85">
        <v>7.3599999999999999E-2</v>
      </c>
      <c r="T217" s="2">
        <v>0</v>
      </c>
      <c r="U217" s="2"/>
      <c r="V217" s="2"/>
      <c r="W217" s="2"/>
      <c r="X217" s="2"/>
      <c r="Y217" s="2"/>
      <c r="Z217" s="29"/>
    </row>
    <row r="218" spans="1:26" x14ac:dyDescent="0.35">
      <c r="A218" s="28" t="b">
        <v>1</v>
      </c>
      <c r="B218" s="2" t="s">
        <v>680</v>
      </c>
      <c r="C218" s="2" t="s">
        <v>681</v>
      </c>
      <c r="D218" s="2">
        <v>31.16</v>
      </c>
      <c r="E218" s="85">
        <v>4.6699999999999998E-2</v>
      </c>
      <c r="F218" s="2">
        <v>0</v>
      </c>
      <c r="G218" s="35"/>
      <c r="H218" s="35"/>
      <c r="I218" s="2">
        <f t="shared" si="57"/>
        <v>5.7600000000000016</v>
      </c>
      <c r="J218" s="85">
        <f t="shared" si="54"/>
        <v>5.6900000000000013</v>
      </c>
      <c r="K218" s="85">
        <f t="shared" si="58"/>
        <v>-7.0000000000000284E-2</v>
      </c>
      <c r="L218" s="2">
        <f t="shared" si="56"/>
        <v>1.0497166836230676</v>
      </c>
      <c r="M218" s="29"/>
      <c r="N218" s="2"/>
      <c r="O218" s="28" t="b">
        <v>1</v>
      </c>
      <c r="P218" s="2" t="s">
        <v>467</v>
      </c>
      <c r="Q218" s="2" t="s">
        <v>468</v>
      </c>
      <c r="R218" s="2">
        <v>36.92</v>
      </c>
      <c r="S218" s="85">
        <v>4.2200000000000001E-2</v>
      </c>
      <c r="T218" s="2">
        <v>0</v>
      </c>
      <c r="U218" s="2"/>
      <c r="V218" s="2"/>
      <c r="W218" s="2"/>
      <c r="X218" s="2"/>
      <c r="Y218" s="2"/>
      <c r="Z218" s="29"/>
    </row>
    <row r="219" spans="1:26" x14ac:dyDescent="0.35">
      <c r="A219" s="28" t="b">
        <v>1</v>
      </c>
      <c r="B219" s="2" t="s">
        <v>682</v>
      </c>
      <c r="C219" s="2" t="s">
        <v>683</v>
      </c>
      <c r="D219" s="2">
        <v>30.87</v>
      </c>
      <c r="E219" s="85">
        <v>6.7900000000000002E-2</v>
      </c>
      <c r="F219" s="2">
        <v>0</v>
      </c>
      <c r="G219" s="35"/>
      <c r="H219" s="35"/>
      <c r="I219" s="2">
        <f t="shared" si="57"/>
        <v>5.6500000000000021</v>
      </c>
      <c r="J219" s="85">
        <f t="shared" si="54"/>
        <v>5.6900000000000013</v>
      </c>
      <c r="K219" s="85">
        <f t="shared" si="58"/>
        <v>3.9999999999999147E-2</v>
      </c>
      <c r="L219" s="2">
        <f t="shared" si="56"/>
        <v>0.97265494741228609</v>
      </c>
      <c r="M219" s="29">
        <f t="shared" ref="M219" si="74">AVERAGE(L217:L219)</f>
        <v>0.87370366111493902</v>
      </c>
      <c r="N219" s="2"/>
      <c r="O219" s="28" t="b">
        <v>1</v>
      </c>
      <c r="P219" s="2" t="s">
        <v>469</v>
      </c>
      <c r="Q219" s="2" t="s">
        <v>470</v>
      </c>
      <c r="R219" s="2">
        <v>36.520000000000003</v>
      </c>
      <c r="S219" s="85">
        <v>5.4800000000000001E-2</v>
      </c>
      <c r="T219" s="2">
        <v>0</v>
      </c>
      <c r="U219" s="2"/>
      <c r="V219" s="2"/>
      <c r="W219" s="2"/>
      <c r="X219" s="2"/>
      <c r="Y219" s="2"/>
      <c r="Z219" s="29"/>
    </row>
    <row r="220" spans="1:26" x14ac:dyDescent="0.35">
      <c r="A220" s="28" t="b">
        <v>1</v>
      </c>
      <c r="B220" s="2" t="s">
        <v>684</v>
      </c>
      <c r="C220" s="2" t="s">
        <v>685</v>
      </c>
      <c r="D220" s="2">
        <v>31.94</v>
      </c>
      <c r="E220" s="85">
        <v>1.84E-2</v>
      </c>
      <c r="F220" s="2">
        <v>0</v>
      </c>
      <c r="G220" s="35"/>
      <c r="H220" s="35"/>
      <c r="I220" s="2">
        <f t="shared" si="57"/>
        <v>5.3599999999999959</v>
      </c>
      <c r="J220" s="85">
        <f t="shared" si="54"/>
        <v>5.6900000000000013</v>
      </c>
      <c r="K220" s="85">
        <f t="shared" si="58"/>
        <v>0.3300000000000054</v>
      </c>
      <c r="L220" s="2">
        <f t="shared" si="56"/>
        <v>0.7955364837549157</v>
      </c>
      <c r="M220" s="29"/>
      <c r="N220" s="2"/>
      <c r="O220" s="28" t="b">
        <v>1</v>
      </c>
      <c r="P220" s="2" t="s">
        <v>480</v>
      </c>
      <c r="Q220" s="2" t="s">
        <v>481</v>
      </c>
      <c r="R220" s="2">
        <v>37.299999999999997</v>
      </c>
      <c r="S220" s="85">
        <v>3.2899999999999999E-2</v>
      </c>
      <c r="T220" s="2">
        <v>0</v>
      </c>
      <c r="U220" s="2"/>
      <c r="V220" s="2"/>
      <c r="W220" s="2"/>
      <c r="X220" s="2"/>
      <c r="Y220" s="2"/>
      <c r="Z220" s="29"/>
    </row>
    <row r="221" spans="1:26" x14ac:dyDescent="0.35">
      <c r="A221" s="28" t="b">
        <v>1</v>
      </c>
      <c r="B221" s="2" t="s">
        <v>686</v>
      </c>
      <c r="C221" s="2" t="s">
        <v>687</v>
      </c>
      <c r="D221" s="2">
        <v>31.76</v>
      </c>
      <c r="E221" s="85">
        <v>2.2700000000000001E-2</v>
      </c>
      <c r="F221" s="2">
        <v>0</v>
      </c>
      <c r="G221" s="35"/>
      <c r="H221" s="35"/>
      <c r="I221" s="2">
        <f t="shared" si="57"/>
        <v>7.0999999999999979</v>
      </c>
      <c r="J221" s="85">
        <f t="shared" si="54"/>
        <v>5.6900000000000013</v>
      </c>
      <c r="K221" s="85">
        <f t="shared" si="58"/>
        <v>-1.4099999999999966</v>
      </c>
      <c r="L221" s="2">
        <f t="shared" si="56"/>
        <v>2.6573716281930166</v>
      </c>
      <c r="M221" s="29"/>
      <c r="N221" s="2"/>
      <c r="O221" s="28" t="b">
        <v>1</v>
      </c>
      <c r="P221" s="2" t="s">
        <v>482</v>
      </c>
      <c r="Q221" s="2" t="s">
        <v>483</v>
      </c>
      <c r="R221" s="2">
        <v>38.86</v>
      </c>
      <c r="S221" s="85">
        <v>1.1900000000000001E-2</v>
      </c>
      <c r="T221" s="2">
        <v>0</v>
      </c>
      <c r="U221" s="2"/>
      <c r="V221" s="2"/>
      <c r="W221" s="2"/>
      <c r="X221" s="2"/>
      <c r="Y221" s="2"/>
      <c r="Z221" s="29"/>
    </row>
    <row r="222" spans="1:26" x14ac:dyDescent="0.35">
      <c r="A222" s="28" t="b">
        <v>1</v>
      </c>
      <c r="B222" s="2" t="s">
        <v>688</v>
      </c>
      <c r="C222" s="2" t="s">
        <v>689</v>
      </c>
      <c r="D222" s="2">
        <v>31.89</v>
      </c>
      <c r="E222" s="85">
        <v>1.95E-2</v>
      </c>
      <c r="F222" s="2">
        <v>0</v>
      </c>
      <c r="G222" s="35"/>
      <c r="H222" s="35"/>
      <c r="I222" s="2">
        <f t="shared" si="57"/>
        <v>5.5499999999999972</v>
      </c>
      <c r="J222" s="85">
        <f t="shared" si="54"/>
        <v>5.6900000000000013</v>
      </c>
      <c r="K222" s="85">
        <f t="shared" si="58"/>
        <v>0.14000000000000412</v>
      </c>
      <c r="L222" s="2">
        <f t="shared" si="56"/>
        <v>0.90751915531715832</v>
      </c>
      <c r="M222" s="29">
        <f t="shared" ref="M222" si="75">AVERAGE(L220:L222)</f>
        <v>1.4534757557550302</v>
      </c>
      <c r="N222" s="2"/>
      <c r="O222" s="28" t="b">
        <v>1</v>
      </c>
      <c r="P222" s="2" t="s">
        <v>484</v>
      </c>
      <c r="Q222" s="2" t="s">
        <v>485</v>
      </c>
      <c r="R222" s="2">
        <v>37.44</v>
      </c>
      <c r="S222" s="85">
        <v>2.9899999999999999E-2</v>
      </c>
      <c r="T222" s="2">
        <v>0</v>
      </c>
      <c r="U222" s="2"/>
      <c r="V222" s="2"/>
      <c r="W222" s="2"/>
      <c r="X222" s="2"/>
      <c r="Y222" s="2"/>
      <c r="Z222" s="29"/>
    </row>
    <row r="223" spans="1:26" x14ac:dyDescent="0.35">
      <c r="A223" s="28" t="b">
        <v>1</v>
      </c>
      <c r="B223" s="2" t="s">
        <v>690</v>
      </c>
      <c r="C223" s="2" t="s">
        <v>691</v>
      </c>
      <c r="D223" s="2">
        <v>31.01</v>
      </c>
      <c r="E223" s="85">
        <v>5.6599999999999998E-2</v>
      </c>
      <c r="F223" s="2">
        <v>0</v>
      </c>
      <c r="G223" s="35"/>
      <c r="H223" s="35"/>
      <c r="I223" s="2">
        <f t="shared" si="57"/>
        <v>5.629999999999999</v>
      </c>
      <c r="J223" s="85">
        <f t="shared" si="54"/>
        <v>5.6900000000000013</v>
      </c>
      <c r="K223" s="85">
        <f t="shared" si="58"/>
        <v>6.0000000000002274E-2</v>
      </c>
      <c r="L223" s="2">
        <f t="shared" si="56"/>
        <v>0.9592641193252629</v>
      </c>
      <c r="M223" s="29"/>
      <c r="N223" s="2"/>
      <c r="O223" s="28" t="b">
        <v>1</v>
      </c>
      <c r="P223" s="2" t="s">
        <v>495</v>
      </c>
      <c r="Q223" s="2" t="s">
        <v>496</v>
      </c>
      <c r="R223" s="2">
        <v>36.64</v>
      </c>
      <c r="S223" s="85">
        <v>5.0700000000000002E-2</v>
      </c>
      <c r="T223" s="2">
        <v>0</v>
      </c>
      <c r="U223" s="2"/>
      <c r="V223" s="2"/>
      <c r="W223" s="2"/>
      <c r="X223" s="2"/>
      <c r="Y223" s="2"/>
      <c r="Z223" s="29"/>
    </row>
    <row r="224" spans="1:26" x14ac:dyDescent="0.35">
      <c r="A224" s="28" t="b">
        <v>1</v>
      </c>
      <c r="B224" s="2" t="s">
        <v>692</v>
      </c>
      <c r="C224" s="2" t="s">
        <v>693</v>
      </c>
      <c r="D224" s="2">
        <v>31.14</v>
      </c>
      <c r="E224" s="85">
        <v>4.8000000000000001E-2</v>
      </c>
      <c r="F224" s="2">
        <v>0</v>
      </c>
      <c r="G224" s="35"/>
      <c r="H224" s="35"/>
      <c r="I224" s="2">
        <f t="shared" si="57"/>
        <v>5.5</v>
      </c>
      <c r="J224" s="85">
        <f t="shared" si="54"/>
        <v>5.6900000000000013</v>
      </c>
      <c r="K224" s="85">
        <f t="shared" si="58"/>
        <v>0.19000000000000128</v>
      </c>
      <c r="L224" s="2">
        <f t="shared" si="56"/>
        <v>0.8766057213160342</v>
      </c>
      <c r="M224" s="29"/>
      <c r="N224" s="2"/>
      <c r="O224" s="28" t="b">
        <v>1</v>
      </c>
      <c r="P224" s="2" t="s">
        <v>497</v>
      </c>
      <c r="Q224" s="2" t="s">
        <v>498</v>
      </c>
      <c r="R224" s="2">
        <v>36.64</v>
      </c>
      <c r="S224" s="85">
        <v>5.0599999999999999E-2</v>
      </c>
      <c r="T224" s="2">
        <v>0</v>
      </c>
      <c r="U224" s="2"/>
      <c r="V224" s="2"/>
      <c r="W224" s="2"/>
      <c r="X224" s="2"/>
      <c r="Y224" s="2"/>
      <c r="Z224" s="29"/>
    </row>
    <row r="225" spans="1:26" x14ac:dyDescent="0.35">
      <c r="A225" s="28" t="b">
        <v>1</v>
      </c>
      <c r="B225" s="2" t="s">
        <v>694</v>
      </c>
      <c r="C225" s="2" t="s">
        <v>695</v>
      </c>
      <c r="D225" s="2">
        <v>30.78</v>
      </c>
      <c r="E225" s="85">
        <v>7.5600000000000001E-2</v>
      </c>
      <c r="F225" s="2">
        <v>0</v>
      </c>
      <c r="G225" s="35"/>
      <c r="H225" s="35"/>
      <c r="I225" s="2">
        <f t="shared" si="57"/>
        <v>5.0799999999999983</v>
      </c>
      <c r="J225" s="85">
        <f t="shared" si="54"/>
        <v>5.6900000000000013</v>
      </c>
      <c r="K225" s="85">
        <f t="shared" si="58"/>
        <v>0.61000000000000298</v>
      </c>
      <c r="L225" s="2">
        <f t="shared" si="56"/>
        <v>0.65519670192918034</v>
      </c>
      <c r="M225" s="29">
        <f t="shared" ref="M225" si="76">AVERAGE(L223:L225)</f>
        <v>0.83035551419015918</v>
      </c>
      <c r="N225" s="2"/>
      <c r="O225" s="28" t="b">
        <v>1</v>
      </c>
      <c r="P225" s="2" t="s">
        <v>499</v>
      </c>
      <c r="Q225" s="2" t="s">
        <v>500</v>
      </c>
      <c r="R225" s="2">
        <v>35.86</v>
      </c>
      <c r="S225" s="85">
        <v>8.43E-2</v>
      </c>
      <c r="T225" s="2">
        <v>0</v>
      </c>
      <c r="U225" s="2"/>
      <c r="V225" s="2"/>
      <c r="W225" s="2"/>
      <c r="X225" s="2"/>
      <c r="Y225" s="2"/>
      <c r="Z225" s="29"/>
    </row>
    <row r="226" spans="1:26" x14ac:dyDescent="0.35">
      <c r="A226" s="28" t="b">
        <v>1</v>
      </c>
      <c r="B226" s="2" t="s">
        <v>696</v>
      </c>
      <c r="C226" s="2" t="s">
        <v>697</v>
      </c>
      <c r="D226" s="2">
        <v>30.69</v>
      </c>
      <c r="E226" s="85">
        <v>8.5400000000000004E-2</v>
      </c>
      <c r="F226" s="2">
        <v>0</v>
      </c>
      <c r="G226" s="35"/>
      <c r="H226" s="35"/>
      <c r="I226" s="2">
        <f t="shared" si="57"/>
        <v>4.5699999999999967</v>
      </c>
      <c r="J226" s="85">
        <f t="shared" si="54"/>
        <v>5.6900000000000013</v>
      </c>
      <c r="K226" s="85">
        <f t="shared" si="58"/>
        <v>1.1200000000000045</v>
      </c>
      <c r="L226" s="2">
        <f t="shared" si="56"/>
        <v>0.46009382531243609</v>
      </c>
      <c r="M226" s="29"/>
      <c r="N226" s="2"/>
      <c r="O226" s="28" t="b">
        <v>1</v>
      </c>
      <c r="P226" s="2" t="s">
        <v>510</v>
      </c>
      <c r="Q226" s="2" t="s">
        <v>511</v>
      </c>
      <c r="R226" s="2">
        <v>35.26</v>
      </c>
      <c r="S226" s="85">
        <v>0.125</v>
      </c>
      <c r="T226" s="2">
        <v>0</v>
      </c>
      <c r="U226" s="2" t="s">
        <v>233</v>
      </c>
      <c r="V226" s="2"/>
      <c r="W226" s="2"/>
      <c r="X226" s="2"/>
      <c r="Y226" s="2"/>
      <c r="Z226" s="29"/>
    </row>
    <row r="227" spans="1:26" x14ac:dyDescent="0.35">
      <c r="A227" s="28" t="b">
        <v>1</v>
      </c>
      <c r="B227" s="2" t="s">
        <v>698</v>
      </c>
      <c r="C227" s="2" t="s">
        <v>699</v>
      </c>
      <c r="D227" s="2">
        <v>30.51</v>
      </c>
      <c r="E227" s="85">
        <v>0.107</v>
      </c>
      <c r="F227" s="2">
        <v>0</v>
      </c>
      <c r="G227" s="35" t="s">
        <v>233</v>
      </c>
      <c r="H227" s="35"/>
      <c r="I227" s="2">
        <f t="shared" si="57"/>
        <v>5.0599999999999987</v>
      </c>
      <c r="J227" s="85">
        <f t="shared" si="54"/>
        <v>5.6900000000000013</v>
      </c>
      <c r="K227" s="85">
        <f t="shared" si="58"/>
        <v>0.63000000000000256</v>
      </c>
      <c r="L227" s="2">
        <f t="shared" si="56"/>
        <v>0.64617641531874503</v>
      </c>
      <c r="M227" s="29"/>
      <c r="N227" s="2"/>
      <c r="O227" s="28" t="b">
        <v>1</v>
      </c>
      <c r="P227" s="2" t="s">
        <v>512</v>
      </c>
      <c r="Q227" s="2" t="s">
        <v>513</v>
      </c>
      <c r="R227" s="2">
        <v>35.57</v>
      </c>
      <c r="S227" s="85">
        <v>0.10199999999999999</v>
      </c>
      <c r="T227" s="2">
        <v>0</v>
      </c>
      <c r="U227" s="2" t="s">
        <v>233</v>
      </c>
      <c r="V227" s="2"/>
      <c r="W227" s="2"/>
      <c r="X227" s="2"/>
      <c r="Y227" s="2"/>
      <c r="Z227" s="29"/>
    </row>
    <row r="228" spans="1:26" x14ac:dyDescent="0.35">
      <c r="A228" s="28" t="b">
        <v>1</v>
      </c>
      <c r="B228" s="2" t="s">
        <v>700</v>
      </c>
      <c r="C228" s="2" t="s">
        <v>701</v>
      </c>
      <c r="D228" s="2">
        <v>30.47</v>
      </c>
      <c r="E228" s="85">
        <v>0.112</v>
      </c>
      <c r="F228" s="2">
        <v>0</v>
      </c>
      <c r="G228" s="35" t="s">
        <v>233</v>
      </c>
      <c r="H228" s="35"/>
      <c r="I228" s="2">
        <f t="shared" si="57"/>
        <v>4.7199999999999989</v>
      </c>
      <c r="J228" s="85">
        <f t="shared" si="54"/>
        <v>5.6900000000000013</v>
      </c>
      <c r="K228" s="85">
        <f t="shared" si="58"/>
        <v>0.97000000000000242</v>
      </c>
      <c r="L228" s="2">
        <f t="shared" si="56"/>
        <v>0.51050606285359579</v>
      </c>
      <c r="M228" s="29">
        <f t="shared" ref="M228" si="77">AVERAGE(L226:L228)</f>
        <v>0.53892543449492558</v>
      </c>
      <c r="N228" s="2"/>
      <c r="O228" s="28" t="b">
        <v>1</v>
      </c>
      <c r="P228" s="2" t="s">
        <v>514</v>
      </c>
      <c r="Q228" s="2" t="s">
        <v>515</v>
      </c>
      <c r="R228" s="2">
        <v>35.19</v>
      </c>
      <c r="S228" s="85">
        <v>0.13100000000000001</v>
      </c>
      <c r="T228" s="2">
        <v>0</v>
      </c>
      <c r="U228" s="2" t="s">
        <v>233</v>
      </c>
      <c r="V228" s="2"/>
      <c r="W228" s="2"/>
      <c r="X228" s="2"/>
      <c r="Y228" s="2"/>
      <c r="Z228" s="29"/>
    </row>
    <row r="229" spans="1:26" x14ac:dyDescent="0.35">
      <c r="A229" s="28" t="b">
        <v>1</v>
      </c>
      <c r="B229" s="2" t="s">
        <v>702</v>
      </c>
      <c r="C229" s="2" t="s">
        <v>703</v>
      </c>
      <c r="D229" s="2">
        <v>30.75</v>
      </c>
      <c r="E229" s="85">
        <v>7.8600000000000003E-2</v>
      </c>
      <c r="F229" s="2">
        <v>0</v>
      </c>
      <c r="G229" s="35"/>
      <c r="H229" s="35"/>
      <c r="I229" s="2">
        <f t="shared" si="57"/>
        <v>5</v>
      </c>
      <c r="J229" s="85">
        <f t="shared" si="54"/>
        <v>5.6900000000000013</v>
      </c>
      <c r="K229" s="85">
        <f t="shared" si="58"/>
        <v>0.69000000000000128</v>
      </c>
      <c r="L229" s="2">
        <f t="shared" si="56"/>
        <v>0.61985384996949278</v>
      </c>
      <c r="M229" s="29"/>
      <c r="N229" s="2"/>
      <c r="O229" s="28" t="b">
        <v>1</v>
      </c>
      <c r="P229" s="2" t="s">
        <v>525</v>
      </c>
      <c r="Q229" s="2" t="s">
        <v>526</v>
      </c>
      <c r="R229" s="2">
        <v>35.75</v>
      </c>
      <c r="S229" s="85">
        <v>9.0999999999999998E-2</v>
      </c>
      <c r="T229" s="2">
        <v>0</v>
      </c>
      <c r="U229" s="2"/>
      <c r="V229" s="2"/>
      <c r="W229" s="2"/>
      <c r="X229" s="2"/>
      <c r="Y229" s="2"/>
      <c r="Z229" s="29"/>
    </row>
    <row r="230" spans="1:26" x14ac:dyDescent="0.35">
      <c r="A230" s="28" t="b">
        <v>1</v>
      </c>
      <c r="B230" s="2" t="s">
        <v>704</v>
      </c>
      <c r="C230" s="2" t="s">
        <v>705</v>
      </c>
      <c r="D230" s="2">
        <v>31.8</v>
      </c>
      <c r="E230" s="85">
        <v>2.1600000000000001E-2</v>
      </c>
      <c r="F230" s="2">
        <v>0</v>
      </c>
      <c r="G230" s="35"/>
      <c r="H230" s="35"/>
      <c r="I230" s="2">
        <f t="shared" si="57"/>
        <v>5.0699999999999967</v>
      </c>
      <c r="J230" s="85">
        <f t="shared" si="54"/>
        <v>5.6900000000000013</v>
      </c>
      <c r="K230" s="85">
        <f t="shared" si="58"/>
        <v>0.62000000000000455</v>
      </c>
      <c r="L230" s="2">
        <f t="shared" si="56"/>
        <v>0.65067092772096469</v>
      </c>
      <c r="M230" s="29"/>
      <c r="N230" s="2"/>
      <c r="O230" s="28" t="b">
        <v>1</v>
      </c>
      <c r="P230" s="2" t="s">
        <v>527</v>
      </c>
      <c r="Q230" s="2" t="s">
        <v>528</v>
      </c>
      <c r="R230" s="2">
        <v>36.869999999999997</v>
      </c>
      <c r="S230" s="85">
        <v>4.3499999999999997E-2</v>
      </c>
      <c r="T230" s="2">
        <v>0</v>
      </c>
      <c r="U230" s="2"/>
      <c r="V230" s="2"/>
      <c r="W230" s="2"/>
      <c r="X230" s="2"/>
      <c r="Y230" s="2"/>
      <c r="Z230" s="29"/>
    </row>
    <row r="231" spans="1:26" x14ac:dyDescent="0.35">
      <c r="A231" s="28" t="b">
        <v>1</v>
      </c>
      <c r="B231" s="2" t="s">
        <v>706</v>
      </c>
      <c r="C231" s="2" t="s">
        <v>707</v>
      </c>
      <c r="D231" s="2">
        <v>30.44</v>
      </c>
      <c r="E231" s="85">
        <v>0.11700000000000001</v>
      </c>
      <c r="F231" s="2">
        <v>0</v>
      </c>
      <c r="G231" s="35" t="s">
        <v>233</v>
      </c>
      <c r="H231" s="35"/>
      <c r="I231" s="2">
        <f t="shared" si="57"/>
        <v>5.0199999999999996</v>
      </c>
      <c r="J231" s="85">
        <f t="shared" si="54"/>
        <v>5.6900000000000013</v>
      </c>
      <c r="K231" s="85">
        <f t="shared" si="58"/>
        <v>0.67000000000000171</v>
      </c>
      <c r="L231" s="2">
        <f t="shared" si="56"/>
        <v>0.62850668726091341</v>
      </c>
      <c r="M231" s="29">
        <f t="shared" ref="M231" si="78">AVERAGE(L229:L231)</f>
        <v>0.63301048831712359</v>
      </c>
      <c r="N231" s="2"/>
      <c r="O231" s="28" t="b">
        <v>1</v>
      </c>
      <c r="P231" s="2" t="s">
        <v>529</v>
      </c>
      <c r="Q231" s="2" t="s">
        <v>530</v>
      </c>
      <c r="R231" s="2">
        <v>35.46</v>
      </c>
      <c r="S231" s="85">
        <v>0.11</v>
      </c>
      <c r="T231" s="2">
        <v>0</v>
      </c>
      <c r="U231" s="2" t="s">
        <v>233</v>
      </c>
      <c r="V231" s="2"/>
      <c r="W231" s="2"/>
      <c r="X231" s="2"/>
      <c r="Y231" s="2"/>
      <c r="Z231" s="29"/>
    </row>
    <row r="232" spans="1:26" x14ac:dyDescent="0.35">
      <c r="A232" s="28" t="b">
        <v>1</v>
      </c>
      <c r="B232" s="2" t="s">
        <v>161</v>
      </c>
      <c r="C232" s="2" t="s">
        <v>162</v>
      </c>
      <c r="D232" s="2"/>
      <c r="E232" s="85"/>
      <c r="F232" s="2">
        <v>0</v>
      </c>
      <c r="G232" s="35"/>
      <c r="H232" s="35"/>
      <c r="I232" s="2">
        <f t="shared" si="57"/>
        <v>40</v>
      </c>
      <c r="J232" s="85">
        <f t="shared" si="54"/>
        <v>5.6900000000000013</v>
      </c>
      <c r="K232" s="85">
        <f t="shared" si="58"/>
        <v>-34.31</v>
      </c>
      <c r="L232" s="2"/>
      <c r="M232" s="29"/>
      <c r="N232" s="2"/>
      <c r="O232" s="28" t="b">
        <v>1</v>
      </c>
      <c r="P232" s="2" t="s">
        <v>321</v>
      </c>
      <c r="Q232" s="2" t="s">
        <v>322</v>
      </c>
      <c r="R232" s="2">
        <v>40</v>
      </c>
      <c r="S232" s="85">
        <v>5.6100000000000004E-3</v>
      </c>
      <c r="T232" s="2">
        <v>0</v>
      </c>
      <c r="U232" s="2" t="s">
        <v>227</v>
      </c>
      <c r="V232" s="2"/>
      <c r="W232" s="2"/>
      <c r="X232" s="2"/>
      <c r="Y232" s="2"/>
      <c r="Z232" s="29"/>
    </row>
    <row r="233" spans="1:26" x14ac:dyDescent="0.35">
      <c r="A233" s="28" t="b">
        <v>1</v>
      </c>
      <c r="B233" s="2" t="s">
        <v>165</v>
      </c>
      <c r="C233" s="2" t="s">
        <v>166</v>
      </c>
      <c r="D233" s="2">
        <v>35.74</v>
      </c>
      <c r="E233" s="85">
        <v>1.9599999999999999E-3</v>
      </c>
      <c r="F233" s="2">
        <v>0</v>
      </c>
      <c r="G233" s="35"/>
      <c r="H233" s="35"/>
      <c r="I233" s="2">
        <f t="shared" si="57"/>
        <v>4.259999999999998</v>
      </c>
      <c r="J233" s="85">
        <f t="shared" si="54"/>
        <v>5.6900000000000013</v>
      </c>
      <c r="K233" s="85">
        <f t="shared" si="58"/>
        <v>1.4300000000000033</v>
      </c>
      <c r="L233" s="2">
        <f t="shared" si="56"/>
        <v>0.37113089265726146</v>
      </c>
      <c r="M233" s="29"/>
      <c r="N233" s="2"/>
      <c r="O233" s="28" t="b">
        <v>1</v>
      </c>
      <c r="P233" s="2" t="s">
        <v>323</v>
      </c>
      <c r="Q233" s="2" t="s">
        <v>324</v>
      </c>
      <c r="R233" s="2">
        <v>40</v>
      </c>
      <c r="S233" s="85">
        <v>5.6100000000000004E-3</v>
      </c>
      <c r="T233" s="2">
        <v>0</v>
      </c>
      <c r="U233" s="2" t="s">
        <v>227</v>
      </c>
      <c r="V233" s="2"/>
      <c r="W233" s="2"/>
      <c r="X233" s="2"/>
      <c r="Y233" s="2"/>
      <c r="Z233" s="29"/>
    </row>
    <row r="234" spans="1:26" x14ac:dyDescent="0.35">
      <c r="A234" s="28" t="b">
        <v>1</v>
      </c>
      <c r="B234" s="2" t="s">
        <v>169</v>
      </c>
      <c r="C234" s="2" t="s">
        <v>170</v>
      </c>
      <c r="D234" s="2">
        <v>34.92</v>
      </c>
      <c r="E234" s="85">
        <v>2.3E-3</v>
      </c>
      <c r="F234" s="2">
        <v>0</v>
      </c>
      <c r="G234" s="35"/>
      <c r="H234" s="35"/>
      <c r="I234" s="2">
        <f t="shared" si="57"/>
        <v>5.0799999999999983</v>
      </c>
      <c r="J234" s="85">
        <f t="shared" ref="J234:J294" si="79">$U$156-$G$156</f>
        <v>5.6900000000000013</v>
      </c>
      <c r="K234" s="85">
        <f t="shared" si="58"/>
        <v>0.61000000000000298</v>
      </c>
      <c r="L234" s="2">
        <f t="shared" ref="L234:L294" si="80">2^(-K234)</f>
        <v>0.65519670192918034</v>
      </c>
      <c r="M234" s="29">
        <f t="shared" ref="M234" si="81">AVERAGE(L232:L234)</f>
        <v>0.51316379729322092</v>
      </c>
      <c r="N234" s="2"/>
      <c r="O234" s="28" t="b">
        <v>1</v>
      </c>
      <c r="P234" s="2" t="s">
        <v>325</v>
      </c>
      <c r="Q234" s="2" t="s">
        <v>326</v>
      </c>
      <c r="R234" s="2">
        <v>40</v>
      </c>
      <c r="S234" s="85">
        <v>5.6100000000000004E-3</v>
      </c>
      <c r="T234" s="2">
        <v>0</v>
      </c>
      <c r="U234" s="2" t="s">
        <v>227</v>
      </c>
      <c r="V234" s="2"/>
      <c r="W234" s="2"/>
      <c r="X234" s="2"/>
      <c r="Y234" s="2"/>
      <c r="Z234" s="29"/>
    </row>
    <row r="235" spans="1:26" x14ac:dyDescent="0.35">
      <c r="A235" s="28" t="b">
        <v>1</v>
      </c>
      <c r="B235" s="2" t="s">
        <v>173</v>
      </c>
      <c r="C235" s="2" t="s">
        <v>174</v>
      </c>
      <c r="D235" s="2">
        <v>31.62</v>
      </c>
      <c r="E235" s="85">
        <v>2.6700000000000002E-2</v>
      </c>
      <c r="F235" s="2">
        <v>0</v>
      </c>
      <c r="G235" s="35"/>
      <c r="H235" s="35"/>
      <c r="I235" s="2">
        <f t="shared" si="57"/>
        <v>4.4499999999999993</v>
      </c>
      <c r="J235" s="85">
        <f t="shared" si="79"/>
        <v>5.6900000000000013</v>
      </c>
      <c r="K235" s="85">
        <f t="shared" si="58"/>
        <v>1.240000000000002</v>
      </c>
      <c r="L235" s="2">
        <f t="shared" si="80"/>
        <v>0.42337265618126296</v>
      </c>
      <c r="M235" s="29"/>
      <c r="N235" s="2"/>
      <c r="O235" s="28" t="b">
        <v>1</v>
      </c>
      <c r="P235" s="2" t="s">
        <v>339</v>
      </c>
      <c r="Q235" s="2" t="s">
        <v>340</v>
      </c>
      <c r="R235" s="2">
        <v>36.07</v>
      </c>
      <c r="S235" s="85">
        <v>7.3499999999999996E-2</v>
      </c>
      <c r="T235" s="2">
        <v>0</v>
      </c>
      <c r="U235" s="2"/>
      <c r="V235" s="2"/>
      <c r="W235" s="2"/>
      <c r="X235" s="2"/>
      <c r="Y235" s="2"/>
      <c r="Z235" s="29"/>
    </row>
    <row r="236" spans="1:26" x14ac:dyDescent="0.35">
      <c r="A236" s="28" t="b">
        <v>1</v>
      </c>
      <c r="B236" s="2" t="s">
        <v>177</v>
      </c>
      <c r="C236" s="2" t="s">
        <v>178</v>
      </c>
      <c r="D236" s="2">
        <v>31.06</v>
      </c>
      <c r="E236" s="85">
        <v>5.3199999999999997E-2</v>
      </c>
      <c r="F236" s="2">
        <v>0</v>
      </c>
      <c r="G236" s="35"/>
      <c r="H236" s="35"/>
      <c r="I236" s="2">
        <f t="shared" si="57"/>
        <v>6.1900000000000013</v>
      </c>
      <c r="J236" s="85">
        <f t="shared" si="79"/>
        <v>5.6900000000000013</v>
      </c>
      <c r="K236" s="85">
        <f t="shared" si="58"/>
        <v>-0.5</v>
      </c>
      <c r="L236" s="2">
        <f t="shared" si="80"/>
        <v>1.4142135623730951</v>
      </c>
      <c r="M236" s="29"/>
      <c r="N236" s="2"/>
      <c r="O236" s="28" t="b">
        <v>1</v>
      </c>
      <c r="P236" s="2" t="s">
        <v>341</v>
      </c>
      <c r="Q236" s="2" t="s">
        <v>342</v>
      </c>
      <c r="R236" s="2">
        <v>37.25</v>
      </c>
      <c r="S236" s="85">
        <v>3.4099999999999998E-2</v>
      </c>
      <c r="T236" s="2">
        <v>0</v>
      </c>
      <c r="U236" s="2"/>
      <c r="V236" s="2"/>
      <c r="W236" s="2"/>
      <c r="X236" s="2"/>
      <c r="Y236" s="2"/>
      <c r="Z236" s="29"/>
    </row>
    <row r="237" spans="1:26" x14ac:dyDescent="0.35">
      <c r="A237" s="28" t="b">
        <v>1</v>
      </c>
      <c r="B237" s="2" t="s">
        <v>181</v>
      </c>
      <c r="C237" s="2" t="s">
        <v>182</v>
      </c>
      <c r="D237" s="2">
        <v>31.55</v>
      </c>
      <c r="E237" s="85">
        <v>2.8799999999999999E-2</v>
      </c>
      <c r="F237" s="2">
        <v>0</v>
      </c>
      <c r="G237" s="35"/>
      <c r="H237" s="35"/>
      <c r="I237" s="2">
        <f t="shared" ref="I237:I294" si="82">R237-D237</f>
        <v>5.0599999999999987</v>
      </c>
      <c r="J237" s="85">
        <f t="shared" si="79"/>
        <v>5.6900000000000013</v>
      </c>
      <c r="K237" s="85">
        <f t="shared" ref="K237:K294" si="83">J237-I237</f>
        <v>0.63000000000000256</v>
      </c>
      <c r="L237" s="2">
        <f t="shared" si="80"/>
        <v>0.64617641531874503</v>
      </c>
      <c r="M237" s="29">
        <f t="shared" ref="M237" si="84">AVERAGE(L235:L237)</f>
        <v>0.82792087795770097</v>
      </c>
      <c r="N237" s="2"/>
      <c r="O237" s="28" t="b">
        <v>1</v>
      </c>
      <c r="P237" s="2" t="s">
        <v>343</v>
      </c>
      <c r="Q237" s="2" t="s">
        <v>344</v>
      </c>
      <c r="R237" s="2">
        <v>36.61</v>
      </c>
      <c r="S237" s="85">
        <v>5.1700000000000003E-2</v>
      </c>
      <c r="T237" s="2">
        <v>0</v>
      </c>
      <c r="U237" s="2"/>
      <c r="V237" s="2"/>
      <c r="W237" s="2"/>
      <c r="X237" s="2"/>
      <c r="Y237" s="2"/>
      <c r="Z237" s="29"/>
    </row>
    <row r="238" spans="1:26" x14ac:dyDescent="0.35">
      <c r="A238" s="28" t="b">
        <v>1</v>
      </c>
      <c r="B238" s="2" t="s">
        <v>185</v>
      </c>
      <c r="C238" s="2" t="s">
        <v>186</v>
      </c>
      <c r="D238" s="2">
        <v>32.520000000000003</v>
      </c>
      <c r="E238" s="85">
        <v>1.03E-2</v>
      </c>
      <c r="F238" s="2">
        <v>0</v>
      </c>
      <c r="G238" s="35"/>
      <c r="H238" s="35"/>
      <c r="I238" s="2">
        <f t="shared" si="82"/>
        <v>7</v>
      </c>
      <c r="J238" s="85">
        <f t="shared" si="79"/>
        <v>5.6900000000000013</v>
      </c>
      <c r="K238" s="85">
        <f t="shared" si="83"/>
        <v>-1.3099999999999987</v>
      </c>
      <c r="L238" s="2">
        <f t="shared" si="80"/>
        <v>2.4794153998779707</v>
      </c>
      <c r="M238" s="29"/>
      <c r="N238" s="2"/>
      <c r="O238" s="28" t="b">
        <v>1</v>
      </c>
      <c r="P238" s="2" t="s">
        <v>357</v>
      </c>
      <c r="Q238" s="2" t="s">
        <v>358</v>
      </c>
      <c r="R238" s="2">
        <v>39.520000000000003</v>
      </c>
      <c r="S238" s="85">
        <v>7.6499999999999997E-3</v>
      </c>
      <c r="T238" s="2">
        <v>0</v>
      </c>
      <c r="U238" s="2" t="s">
        <v>233</v>
      </c>
      <c r="V238" s="2"/>
      <c r="W238" s="2"/>
      <c r="X238" s="2"/>
      <c r="Y238" s="2"/>
      <c r="Z238" s="29"/>
    </row>
    <row r="239" spans="1:26" x14ac:dyDescent="0.35">
      <c r="A239" s="28" t="b">
        <v>1</v>
      </c>
      <c r="B239" s="2" t="s">
        <v>189</v>
      </c>
      <c r="C239" s="2" t="s">
        <v>190</v>
      </c>
      <c r="D239" s="2">
        <v>32.26</v>
      </c>
      <c r="E239" s="85">
        <v>1.32E-2</v>
      </c>
      <c r="F239" s="2">
        <v>0</v>
      </c>
      <c r="G239" s="35"/>
      <c r="H239" s="35"/>
      <c r="I239" s="2">
        <f t="shared" si="82"/>
        <v>7.740000000000002</v>
      </c>
      <c r="J239" s="85">
        <f t="shared" si="79"/>
        <v>5.6900000000000013</v>
      </c>
      <c r="K239" s="85">
        <f t="shared" si="83"/>
        <v>-2.0500000000000007</v>
      </c>
      <c r="L239" s="2">
        <f t="shared" si="80"/>
        <v>4.1410596953655121</v>
      </c>
      <c r="M239" s="29"/>
      <c r="N239" s="2"/>
      <c r="O239" s="28" t="b">
        <v>1</v>
      </c>
      <c r="P239" s="2" t="s">
        <v>359</v>
      </c>
      <c r="Q239" s="2" t="s">
        <v>360</v>
      </c>
      <c r="R239" s="2">
        <v>40</v>
      </c>
      <c r="S239" s="85">
        <v>5.6100000000000004E-3</v>
      </c>
      <c r="T239" s="2">
        <v>0</v>
      </c>
      <c r="U239" s="2" t="s">
        <v>227</v>
      </c>
      <c r="V239" s="2"/>
      <c r="W239" s="2"/>
      <c r="X239" s="2"/>
      <c r="Y239" s="2"/>
      <c r="Z239" s="29"/>
    </row>
    <row r="240" spans="1:26" x14ac:dyDescent="0.35">
      <c r="A240" s="28" t="b">
        <v>1</v>
      </c>
      <c r="B240" s="2" t="s">
        <v>193</v>
      </c>
      <c r="C240" s="2" t="s">
        <v>194</v>
      </c>
      <c r="D240" s="2">
        <v>32.340000000000003</v>
      </c>
      <c r="E240" s="85">
        <v>1.2200000000000001E-2</v>
      </c>
      <c r="F240" s="2">
        <v>0</v>
      </c>
      <c r="G240" s="35"/>
      <c r="H240" s="35"/>
      <c r="I240" s="2">
        <f t="shared" si="82"/>
        <v>7.6599999999999966</v>
      </c>
      <c r="J240" s="85">
        <f t="shared" si="79"/>
        <v>5.6900000000000013</v>
      </c>
      <c r="K240" s="85">
        <f t="shared" si="83"/>
        <v>-1.9699999999999953</v>
      </c>
      <c r="L240" s="2">
        <f t="shared" si="80"/>
        <v>3.9176811903476945</v>
      </c>
      <c r="M240" s="29">
        <f t="shared" ref="M240" si="85">AVERAGE(L238:L240)</f>
        <v>3.5127187618637259</v>
      </c>
      <c r="N240" s="2"/>
      <c r="O240" s="28" t="b">
        <v>1</v>
      </c>
      <c r="P240" s="2" t="s">
        <v>361</v>
      </c>
      <c r="Q240" s="2" t="s">
        <v>362</v>
      </c>
      <c r="R240" s="2">
        <v>40</v>
      </c>
      <c r="S240" s="85">
        <v>5.6100000000000004E-3</v>
      </c>
      <c r="T240" s="2">
        <v>0</v>
      </c>
      <c r="U240" s="2" t="s">
        <v>227</v>
      </c>
      <c r="V240" s="2"/>
      <c r="W240" s="2"/>
      <c r="X240" s="2"/>
      <c r="Y240" s="2"/>
      <c r="Z240" s="29"/>
    </row>
    <row r="241" spans="1:26" x14ac:dyDescent="0.35">
      <c r="A241" s="28" t="b">
        <v>1</v>
      </c>
      <c r="B241" s="2" t="s">
        <v>197</v>
      </c>
      <c r="C241" s="2" t="s">
        <v>198</v>
      </c>
      <c r="D241" s="2">
        <v>32.020000000000003</v>
      </c>
      <c r="E241" s="85">
        <v>1.6899999999999998E-2</v>
      </c>
      <c r="F241" s="2">
        <v>0</v>
      </c>
      <c r="G241" s="35"/>
      <c r="H241" s="35"/>
      <c r="I241" s="2">
        <f t="shared" si="82"/>
        <v>5.0799999999999983</v>
      </c>
      <c r="J241" s="85">
        <f t="shared" si="79"/>
        <v>5.6900000000000013</v>
      </c>
      <c r="K241" s="85">
        <f t="shared" si="83"/>
        <v>0.61000000000000298</v>
      </c>
      <c r="L241" s="2">
        <f t="shared" si="80"/>
        <v>0.65519670192918034</v>
      </c>
      <c r="M241" s="29"/>
      <c r="N241" s="2"/>
      <c r="O241" s="28" t="b">
        <v>1</v>
      </c>
      <c r="P241" s="2" t="s">
        <v>375</v>
      </c>
      <c r="Q241" s="2" t="s">
        <v>376</v>
      </c>
      <c r="R241" s="2">
        <v>37.1</v>
      </c>
      <c r="S241" s="85">
        <v>3.7499999999999999E-2</v>
      </c>
      <c r="T241" s="2">
        <v>0</v>
      </c>
      <c r="U241" s="2"/>
      <c r="V241" s="2"/>
      <c r="W241" s="2"/>
      <c r="X241" s="2"/>
      <c r="Y241" s="2"/>
      <c r="Z241" s="29"/>
    </row>
    <row r="242" spans="1:26" x14ac:dyDescent="0.35">
      <c r="A242" s="28" t="b">
        <v>1</v>
      </c>
      <c r="B242" s="2" t="s">
        <v>201</v>
      </c>
      <c r="C242" s="2" t="s">
        <v>202</v>
      </c>
      <c r="D242" s="2">
        <v>31.86</v>
      </c>
      <c r="E242" s="85">
        <v>2.0299999999999999E-2</v>
      </c>
      <c r="F242" s="2">
        <v>0</v>
      </c>
      <c r="G242" s="35"/>
      <c r="H242" s="35"/>
      <c r="I242" s="2">
        <f t="shared" si="82"/>
        <v>5.2899999999999991</v>
      </c>
      <c r="J242" s="85">
        <f t="shared" si="79"/>
        <v>5.6900000000000013</v>
      </c>
      <c r="K242" s="85">
        <f t="shared" si="83"/>
        <v>0.40000000000000213</v>
      </c>
      <c r="L242" s="2">
        <f t="shared" si="80"/>
        <v>0.75785828325519788</v>
      </c>
      <c r="M242" s="29"/>
      <c r="N242" s="2"/>
      <c r="O242" s="28" t="b">
        <v>1</v>
      </c>
      <c r="P242" s="2" t="s">
        <v>377</v>
      </c>
      <c r="Q242" s="2" t="s">
        <v>378</v>
      </c>
      <c r="R242" s="2">
        <v>37.15</v>
      </c>
      <c r="S242" s="85">
        <v>3.6299999999999999E-2</v>
      </c>
      <c r="T242" s="2">
        <v>0</v>
      </c>
      <c r="U242" s="2"/>
      <c r="V242" s="2"/>
      <c r="W242" s="2"/>
      <c r="X242" s="2"/>
      <c r="Y242" s="2"/>
      <c r="Z242" s="29"/>
    </row>
    <row r="243" spans="1:26" x14ac:dyDescent="0.35">
      <c r="A243" s="28" t="b">
        <v>1</v>
      </c>
      <c r="B243" s="2" t="s">
        <v>205</v>
      </c>
      <c r="C243" s="2" t="s">
        <v>206</v>
      </c>
      <c r="D243" s="2">
        <v>32.130000000000003</v>
      </c>
      <c r="E243" s="85">
        <v>1.5100000000000001E-2</v>
      </c>
      <c r="F243" s="2">
        <v>0</v>
      </c>
      <c r="G243" s="35"/>
      <c r="H243" s="35"/>
      <c r="I243" s="2">
        <f t="shared" si="82"/>
        <v>5.7100000000000009</v>
      </c>
      <c r="J243" s="85">
        <f t="shared" si="79"/>
        <v>5.6900000000000013</v>
      </c>
      <c r="K243" s="85">
        <f t="shared" si="83"/>
        <v>-1.9999999999999574E-2</v>
      </c>
      <c r="L243" s="2">
        <f t="shared" si="80"/>
        <v>1.0139594797900289</v>
      </c>
      <c r="M243" s="29">
        <f t="shared" ref="M243" si="86">AVERAGE(L241:L243)</f>
        <v>0.8090048216581357</v>
      </c>
      <c r="N243" s="2"/>
      <c r="O243" s="28" t="b">
        <v>1</v>
      </c>
      <c r="P243" s="2" t="s">
        <v>379</v>
      </c>
      <c r="Q243" s="2" t="s">
        <v>380</v>
      </c>
      <c r="R243" s="2">
        <v>37.840000000000003</v>
      </c>
      <c r="S243" s="85">
        <v>2.3099999999999999E-2</v>
      </c>
      <c r="T243" s="2">
        <v>0</v>
      </c>
      <c r="U243" s="2"/>
      <c r="V243" s="2"/>
      <c r="W243" s="2"/>
      <c r="X243" s="2"/>
      <c r="Y243" s="2"/>
      <c r="Z243" s="29"/>
    </row>
    <row r="244" spans="1:26" x14ac:dyDescent="0.35">
      <c r="A244" s="28" t="b">
        <v>1</v>
      </c>
      <c r="B244" s="2" t="s">
        <v>209</v>
      </c>
      <c r="C244" s="2" t="s">
        <v>210</v>
      </c>
      <c r="D244" s="2">
        <v>31.03</v>
      </c>
      <c r="E244" s="85">
        <v>5.5300000000000002E-2</v>
      </c>
      <c r="F244" s="2">
        <v>0</v>
      </c>
      <c r="G244" s="35"/>
      <c r="H244" s="35"/>
      <c r="I244" s="2">
        <f t="shared" si="82"/>
        <v>4.6700000000000017</v>
      </c>
      <c r="J244" s="85">
        <f t="shared" si="79"/>
        <v>5.6900000000000013</v>
      </c>
      <c r="K244" s="85">
        <f t="shared" si="83"/>
        <v>1.0199999999999996</v>
      </c>
      <c r="L244" s="2">
        <f t="shared" si="80"/>
        <v>0.49311635224667971</v>
      </c>
      <c r="M244" s="29"/>
      <c r="N244" s="2"/>
      <c r="O244" s="28" t="b">
        <v>1</v>
      </c>
      <c r="P244" s="2" t="s">
        <v>393</v>
      </c>
      <c r="Q244" s="2" t="s">
        <v>394</v>
      </c>
      <c r="R244" s="2">
        <v>35.700000000000003</v>
      </c>
      <c r="S244" s="85">
        <v>9.4E-2</v>
      </c>
      <c r="T244" s="2">
        <v>0</v>
      </c>
      <c r="U244" s="2"/>
      <c r="V244" s="2"/>
      <c r="W244" s="2"/>
      <c r="X244" s="2"/>
      <c r="Y244" s="2"/>
      <c r="Z244" s="29"/>
    </row>
    <row r="245" spans="1:26" x14ac:dyDescent="0.35">
      <c r="A245" s="28" t="b">
        <v>1</v>
      </c>
      <c r="B245" s="2" t="s">
        <v>213</v>
      </c>
      <c r="C245" s="2" t="s">
        <v>214</v>
      </c>
      <c r="D245" s="2">
        <v>30.8</v>
      </c>
      <c r="E245" s="85">
        <v>7.3700000000000002E-2</v>
      </c>
      <c r="F245" s="2">
        <v>0</v>
      </c>
      <c r="G245" s="35"/>
      <c r="H245" s="35"/>
      <c r="I245" s="2">
        <f t="shared" si="82"/>
        <v>5.4599999999999973</v>
      </c>
      <c r="J245" s="85">
        <f t="shared" si="79"/>
        <v>5.6900000000000013</v>
      </c>
      <c r="K245" s="85">
        <f t="shared" si="83"/>
        <v>0.23000000000000398</v>
      </c>
      <c r="L245" s="2">
        <f t="shared" si="80"/>
        <v>0.85263489176795426</v>
      </c>
      <c r="M245" s="29"/>
      <c r="N245" s="2"/>
      <c r="O245" s="28" t="b">
        <v>1</v>
      </c>
      <c r="P245" s="2" t="s">
        <v>395</v>
      </c>
      <c r="Q245" s="2" t="s">
        <v>396</v>
      </c>
      <c r="R245" s="2">
        <v>36.26</v>
      </c>
      <c r="S245" s="85">
        <v>6.4899999999999999E-2</v>
      </c>
      <c r="T245" s="2">
        <v>0</v>
      </c>
      <c r="U245" s="2"/>
      <c r="V245" s="2"/>
      <c r="W245" s="2"/>
      <c r="X245" s="2"/>
      <c r="Y245" s="2"/>
      <c r="Z245" s="29"/>
    </row>
    <row r="246" spans="1:26" x14ac:dyDescent="0.35">
      <c r="A246" s="28" t="b">
        <v>1</v>
      </c>
      <c r="B246" s="2" t="s">
        <v>217</v>
      </c>
      <c r="C246" s="2" t="s">
        <v>218</v>
      </c>
      <c r="D246" s="2">
        <v>30.56</v>
      </c>
      <c r="E246" s="85">
        <v>0.1</v>
      </c>
      <c r="F246" s="2">
        <v>0</v>
      </c>
      <c r="G246" s="35"/>
      <c r="H246" s="35"/>
      <c r="I246" s="2">
        <f t="shared" si="82"/>
        <v>5.5800000000000018</v>
      </c>
      <c r="J246" s="85">
        <f t="shared" si="79"/>
        <v>5.6900000000000013</v>
      </c>
      <c r="K246" s="85">
        <f t="shared" si="83"/>
        <v>0.10999999999999943</v>
      </c>
      <c r="L246" s="2">
        <f t="shared" si="80"/>
        <v>0.92658806189037124</v>
      </c>
      <c r="M246" s="29">
        <f t="shared" ref="M246" si="87">AVERAGE(L244:L246)</f>
        <v>0.75744643530166833</v>
      </c>
      <c r="N246" s="2"/>
      <c r="O246" s="28" t="b">
        <v>1</v>
      </c>
      <c r="P246" s="2" t="s">
        <v>397</v>
      </c>
      <c r="Q246" s="2" t="s">
        <v>398</v>
      </c>
      <c r="R246" s="2">
        <v>36.14</v>
      </c>
      <c r="S246" s="85">
        <v>7.0400000000000004E-2</v>
      </c>
      <c r="T246" s="2">
        <v>0</v>
      </c>
      <c r="U246" s="2"/>
      <c r="V246" s="2"/>
      <c r="W246" s="2"/>
      <c r="X246" s="2"/>
      <c r="Y246" s="2"/>
      <c r="Z246" s="29"/>
    </row>
    <row r="247" spans="1:26" x14ac:dyDescent="0.35">
      <c r="A247" s="28" t="b">
        <v>1</v>
      </c>
      <c r="B247" s="2" t="s">
        <v>220</v>
      </c>
      <c r="C247" s="2" t="s">
        <v>708</v>
      </c>
      <c r="D247" s="2">
        <v>31.16</v>
      </c>
      <c r="E247" s="85">
        <v>4.7199999999999999E-2</v>
      </c>
      <c r="F247" s="2">
        <v>0</v>
      </c>
      <c r="G247" s="35"/>
      <c r="H247" s="35"/>
      <c r="I247" s="2">
        <f t="shared" si="82"/>
        <v>5.0800000000000018</v>
      </c>
      <c r="J247" s="85">
        <f t="shared" si="79"/>
        <v>5.6900000000000013</v>
      </c>
      <c r="K247" s="85">
        <f t="shared" si="83"/>
        <v>0.60999999999999943</v>
      </c>
      <c r="L247" s="2">
        <f t="shared" si="80"/>
        <v>0.65519670192918189</v>
      </c>
      <c r="M247" s="29"/>
      <c r="N247" s="2"/>
      <c r="O247" s="28" t="b">
        <v>1</v>
      </c>
      <c r="P247" s="2" t="s">
        <v>414</v>
      </c>
      <c r="Q247" s="2" t="s">
        <v>415</v>
      </c>
      <c r="R247" s="2">
        <v>36.24</v>
      </c>
      <c r="S247" s="85">
        <v>6.5799999999999997E-2</v>
      </c>
      <c r="T247" s="2">
        <v>0</v>
      </c>
      <c r="U247" s="2"/>
      <c r="V247" s="2"/>
      <c r="W247" s="2"/>
      <c r="X247" s="2"/>
      <c r="Y247" s="2"/>
      <c r="Z247" s="29"/>
    </row>
    <row r="248" spans="1:26" x14ac:dyDescent="0.35">
      <c r="A248" s="28" t="b">
        <v>1</v>
      </c>
      <c r="B248" s="2" t="s">
        <v>223</v>
      </c>
      <c r="C248" s="2" t="s">
        <v>709</v>
      </c>
      <c r="D248" s="2">
        <v>30.76</v>
      </c>
      <c r="E248" s="85">
        <v>7.7700000000000005E-2</v>
      </c>
      <c r="F248" s="2">
        <v>0</v>
      </c>
      <c r="G248" s="35"/>
      <c r="H248" s="35"/>
      <c r="I248" s="2">
        <f t="shared" si="82"/>
        <v>6.3499999999999979</v>
      </c>
      <c r="J248" s="85">
        <f t="shared" si="79"/>
        <v>5.6900000000000013</v>
      </c>
      <c r="K248" s="85">
        <f t="shared" si="83"/>
        <v>-0.65999999999999659</v>
      </c>
      <c r="L248" s="2">
        <f t="shared" si="80"/>
        <v>1.5800826237267505</v>
      </c>
      <c r="M248" s="29"/>
      <c r="N248" s="2"/>
      <c r="O248" s="28" t="b">
        <v>1</v>
      </c>
      <c r="P248" s="2" t="s">
        <v>416</v>
      </c>
      <c r="Q248" s="2" t="s">
        <v>417</v>
      </c>
      <c r="R248" s="2">
        <v>37.11</v>
      </c>
      <c r="S248" s="85">
        <v>3.7199999999999997E-2</v>
      </c>
      <c r="T248" s="2">
        <v>0</v>
      </c>
      <c r="U248" s="2"/>
      <c r="V248" s="2"/>
      <c r="W248" s="2"/>
      <c r="X248" s="2"/>
      <c r="Y248" s="2"/>
      <c r="Z248" s="29"/>
    </row>
    <row r="249" spans="1:26" x14ac:dyDescent="0.35">
      <c r="A249" s="28" t="b">
        <v>1</v>
      </c>
      <c r="B249" s="2" t="s">
        <v>225</v>
      </c>
      <c r="C249" s="2" t="s">
        <v>710</v>
      </c>
      <c r="D249" s="2">
        <v>30.91</v>
      </c>
      <c r="E249" s="85">
        <v>6.4600000000000005E-2</v>
      </c>
      <c r="F249" s="2">
        <v>0</v>
      </c>
      <c r="G249" s="35"/>
      <c r="H249" s="35"/>
      <c r="I249" s="2">
        <f t="shared" si="82"/>
        <v>5.860000000000003</v>
      </c>
      <c r="J249" s="85">
        <f t="shared" si="79"/>
        <v>5.6900000000000013</v>
      </c>
      <c r="K249" s="85">
        <f t="shared" si="83"/>
        <v>-0.17000000000000171</v>
      </c>
      <c r="L249" s="2">
        <f t="shared" si="80"/>
        <v>1.1250584846888108</v>
      </c>
      <c r="M249" s="29">
        <f t="shared" ref="M249" si="88">AVERAGE(L247:L249)</f>
        <v>1.1201126034482476</v>
      </c>
      <c r="N249" s="2"/>
      <c r="O249" s="28" t="b">
        <v>1</v>
      </c>
      <c r="P249" s="2" t="s">
        <v>418</v>
      </c>
      <c r="Q249" s="2" t="s">
        <v>419</v>
      </c>
      <c r="R249" s="2">
        <v>36.770000000000003</v>
      </c>
      <c r="S249" s="85">
        <v>4.6600000000000003E-2</v>
      </c>
      <c r="T249" s="2">
        <v>0</v>
      </c>
      <c r="U249" s="2"/>
      <c r="V249" s="2"/>
      <c r="W249" s="2"/>
      <c r="X249" s="2"/>
      <c r="Y249" s="2"/>
      <c r="Z249" s="29"/>
    </row>
    <row r="250" spans="1:26" x14ac:dyDescent="0.35">
      <c r="A250" s="28" t="b">
        <v>1</v>
      </c>
      <c r="B250" s="2" t="s">
        <v>228</v>
      </c>
      <c r="C250" s="2" t="s">
        <v>711</v>
      </c>
      <c r="D250" s="2">
        <v>33.159999999999997</v>
      </c>
      <c r="E250" s="85">
        <v>5.9500000000000004E-3</v>
      </c>
      <c r="F250" s="2">
        <v>0</v>
      </c>
      <c r="G250" s="35"/>
      <c r="H250" s="35"/>
      <c r="I250" s="2">
        <f t="shared" si="82"/>
        <v>6.8400000000000034</v>
      </c>
      <c r="J250" s="85">
        <f t="shared" si="79"/>
        <v>5.6900000000000013</v>
      </c>
      <c r="K250" s="85">
        <f t="shared" si="83"/>
        <v>-1.1500000000000021</v>
      </c>
      <c r="L250" s="2">
        <f t="shared" si="80"/>
        <v>2.2191389441356932</v>
      </c>
      <c r="M250" s="29"/>
      <c r="N250" s="2"/>
      <c r="O250" s="28" t="b">
        <v>1</v>
      </c>
      <c r="P250" s="2" t="s">
        <v>435</v>
      </c>
      <c r="Q250" s="2" t="s">
        <v>436</v>
      </c>
      <c r="R250" s="2">
        <v>40</v>
      </c>
      <c r="S250" s="85">
        <v>5.6100000000000004E-3</v>
      </c>
      <c r="T250" s="2">
        <v>0</v>
      </c>
      <c r="U250" s="2" t="s">
        <v>227</v>
      </c>
      <c r="V250" s="2"/>
      <c r="W250" s="2"/>
      <c r="X250" s="2"/>
      <c r="Y250" s="2"/>
      <c r="Z250" s="29"/>
    </row>
    <row r="251" spans="1:26" x14ac:dyDescent="0.35">
      <c r="A251" s="28" t="b">
        <v>1</v>
      </c>
      <c r="B251" s="2" t="s">
        <v>230</v>
      </c>
      <c r="C251" s="2" t="s">
        <v>712</v>
      </c>
      <c r="D251" s="2">
        <v>33.17</v>
      </c>
      <c r="E251" s="85">
        <v>5.8799999999999998E-3</v>
      </c>
      <c r="F251" s="2">
        <v>0</v>
      </c>
      <c r="G251" s="35"/>
      <c r="H251" s="35"/>
      <c r="I251" s="2">
        <f t="shared" si="82"/>
        <v>6.8299999999999983</v>
      </c>
      <c r="J251" s="85">
        <f t="shared" si="79"/>
        <v>5.6900000000000013</v>
      </c>
      <c r="K251" s="85">
        <f t="shared" si="83"/>
        <v>-1.139999999999997</v>
      </c>
      <c r="L251" s="2">
        <f t="shared" si="80"/>
        <v>2.2038102317532169</v>
      </c>
      <c r="M251" s="29"/>
      <c r="N251" s="2"/>
      <c r="O251" s="28" t="b">
        <v>1</v>
      </c>
      <c r="P251" s="2" t="s">
        <v>437</v>
      </c>
      <c r="Q251" s="2" t="s">
        <v>438</v>
      </c>
      <c r="R251" s="2">
        <v>40</v>
      </c>
      <c r="S251" s="85">
        <v>5.6100000000000004E-3</v>
      </c>
      <c r="T251" s="2">
        <v>0</v>
      </c>
      <c r="U251" s="2" t="s">
        <v>227</v>
      </c>
      <c r="V251" s="2"/>
      <c r="W251" s="2"/>
      <c r="X251" s="2"/>
      <c r="Y251" s="2"/>
      <c r="Z251" s="29"/>
    </row>
    <row r="252" spans="1:26" x14ac:dyDescent="0.35">
      <c r="A252" s="28" t="b">
        <v>1</v>
      </c>
      <c r="B252" s="2" t="s">
        <v>232</v>
      </c>
      <c r="C252" s="2" t="s">
        <v>713</v>
      </c>
      <c r="D252" s="2">
        <v>34.700000000000003</v>
      </c>
      <c r="E252" s="85">
        <v>2.47E-3</v>
      </c>
      <c r="F252" s="2">
        <v>0</v>
      </c>
      <c r="G252" s="35"/>
      <c r="H252" s="35"/>
      <c r="I252" s="2">
        <f t="shared" si="82"/>
        <v>3.8299999999999983</v>
      </c>
      <c r="J252" s="85">
        <f t="shared" si="79"/>
        <v>5.6900000000000013</v>
      </c>
      <c r="K252" s="85">
        <f t="shared" si="83"/>
        <v>1.860000000000003</v>
      </c>
      <c r="L252" s="2">
        <f t="shared" si="80"/>
        <v>0.27547627896915211</v>
      </c>
      <c r="M252" s="29">
        <f t="shared" ref="M252" si="89">AVERAGE(L250:L252)</f>
        <v>1.5661418182860205</v>
      </c>
      <c r="N252" s="2"/>
      <c r="O252" s="28" t="b">
        <v>1</v>
      </c>
      <c r="P252" s="2" t="s">
        <v>439</v>
      </c>
      <c r="Q252" s="2" t="s">
        <v>440</v>
      </c>
      <c r="R252" s="2">
        <v>38.53</v>
      </c>
      <c r="S252" s="85">
        <v>1.47E-2</v>
      </c>
      <c r="T252" s="2">
        <v>0</v>
      </c>
      <c r="U252" s="2"/>
      <c r="V252" s="2"/>
      <c r="W252" s="2"/>
      <c r="X252" s="2"/>
      <c r="Y252" s="2"/>
      <c r="Z252" s="29"/>
    </row>
    <row r="253" spans="1:26" x14ac:dyDescent="0.35">
      <c r="A253" s="28" t="b">
        <v>1</v>
      </c>
      <c r="B253" s="2" t="s">
        <v>235</v>
      </c>
      <c r="C253" s="2" t="s">
        <v>714</v>
      </c>
      <c r="D253" s="2">
        <v>30.67</v>
      </c>
      <c r="E253" s="85">
        <v>8.6800000000000002E-2</v>
      </c>
      <c r="F253" s="2">
        <v>0</v>
      </c>
      <c r="G253" s="35"/>
      <c r="H253" s="35"/>
      <c r="I253" s="2">
        <f t="shared" si="82"/>
        <v>5.1599999999999966</v>
      </c>
      <c r="J253" s="85">
        <f t="shared" si="79"/>
        <v>5.6900000000000013</v>
      </c>
      <c r="K253" s="85">
        <f t="shared" si="83"/>
        <v>0.53000000000000469</v>
      </c>
      <c r="L253" s="2">
        <f t="shared" si="80"/>
        <v>0.69255473405546009</v>
      </c>
      <c r="M253" s="29"/>
      <c r="N253" s="2"/>
      <c r="O253" s="28" t="b">
        <v>1</v>
      </c>
      <c r="P253" s="2" t="s">
        <v>456</v>
      </c>
      <c r="Q253" s="2" t="s">
        <v>457</v>
      </c>
      <c r="R253" s="2">
        <v>35.83</v>
      </c>
      <c r="S253" s="85">
        <v>8.6099999999999996E-2</v>
      </c>
      <c r="T253" s="2">
        <v>0</v>
      </c>
      <c r="U253" s="2"/>
      <c r="V253" s="2"/>
      <c r="W253" s="2"/>
      <c r="X253" s="2"/>
      <c r="Y253" s="2"/>
      <c r="Z253" s="29"/>
    </row>
    <row r="254" spans="1:26" x14ac:dyDescent="0.35">
      <c r="A254" s="28" t="b">
        <v>1</v>
      </c>
      <c r="B254" s="2" t="s">
        <v>237</v>
      </c>
      <c r="C254" s="2" t="s">
        <v>715</v>
      </c>
      <c r="D254" s="2">
        <v>30.51</v>
      </c>
      <c r="E254" s="85">
        <v>0.107</v>
      </c>
      <c r="F254" s="2">
        <v>0</v>
      </c>
      <c r="G254" s="35" t="s">
        <v>233</v>
      </c>
      <c r="H254" s="35"/>
      <c r="I254" s="2">
        <f t="shared" si="82"/>
        <v>5.1999999999999993</v>
      </c>
      <c r="J254" s="85">
        <f t="shared" si="79"/>
        <v>5.6900000000000013</v>
      </c>
      <c r="K254" s="85">
        <f t="shared" si="83"/>
        <v>0.49000000000000199</v>
      </c>
      <c r="L254" s="2">
        <f t="shared" si="80"/>
        <v>0.71202509779853496</v>
      </c>
      <c r="M254" s="29"/>
      <c r="N254" s="2"/>
      <c r="O254" s="28" t="b">
        <v>1</v>
      </c>
      <c r="P254" s="2" t="s">
        <v>458</v>
      </c>
      <c r="Q254" s="2" t="s">
        <v>459</v>
      </c>
      <c r="R254" s="2">
        <v>35.71</v>
      </c>
      <c r="S254" s="85">
        <v>9.2799999999999994E-2</v>
      </c>
      <c r="T254" s="2">
        <v>0</v>
      </c>
      <c r="U254" s="2"/>
      <c r="V254" s="2"/>
      <c r="W254" s="2"/>
      <c r="X254" s="2"/>
      <c r="Y254" s="2"/>
      <c r="Z254" s="29"/>
    </row>
    <row r="255" spans="1:26" x14ac:dyDescent="0.35">
      <c r="A255" s="28" t="b">
        <v>1</v>
      </c>
      <c r="B255" s="2" t="s">
        <v>239</v>
      </c>
      <c r="C255" s="2" t="s">
        <v>716</v>
      </c>
      <c r="D255" s="2">
        <v>30.59</v>
      </c>
      <c r="E255" s="85">
        <v>9.6100000000000005E-2</v>
      </c>
      <c r="F255" s="2">
        <v>0</v>
      </c>
      <c r="G255" s="35"/>
      <c r="H255" s="35"/>
      <c r="I255" s="2">
        <f t="shared" si="82"/>
        <v>5.23</v>
      </c>
      <c r="J255" s="85">
        <f t="shared" si="79"/>
        <v>5.6900000000000013</v>
      </c>
      <c r="K255" s="85">
        <f t="shared" si="83"/>
        <v>0.46000000000000085</v>
      </c>
      <c r="L255" s="2">
        <f t="shared" si="80"/>
        <v>0.72698625866015487</v>
      </c>
      <c r="M255" s="29">
        <f t="shared" ref="M255" si="90">AVERAGE(L253:L255)</f>
        <v>0.71052203017138327</v>
      </c>
      <c r="N255" s="2"/>
      <c r="O255" s="28" t="b">
        <v>1</v>
      </c>
      <c r="P255" s="2" t="s">
        <v>460</v>
      </c>
      <c r="Q255" s="2" t="s">
        <v>461</v>
      </c>
      <c r="R255" s="2">
        <v>35.82</v>
      </c>
      <c r="S255" s="85">
        <v>8.6599999999999996E-2</v>
      </c>
      <c r="T255" s="2">
        <v>0</v>
      </c>
      <c r="U255" s="2"/>
      <c r="V255" s="2"/>
      <c r="W255" s="2"/>
      <c r="X255" s="2"/>
      <c r="Y255" s="2"/>
      <c r="Z255" s="29"/>
    </row>
    <row r="256" spans="1:26" x14ac:dyDescent="0.35">
      <c r="A256" s="28" t="b">
        <v>1</v>
      </c>
      <c r="B256" s="2" t="s">
        <v>241</v>
      </c>
      <c r="C256" s="2" t="s">
        <v>717</v>
      </c>
      <c r="D256" s="2">
        <v>36.020000000000003</v>
      </c>
      <c r="E256" s="85">
        <v>1.9300000000000001E-3</v>
      </c>
      <c r="F256" s="2">
        <v>0</v>
      </c>
      <c r="G256" s="35"/>
      <c r="H256" s="35"/>
      <c r="I256" s="2">
        <f t="shared" si="82"/>
        <v>-36.020000000000003</v>
      </c>
      <c r="J256" s="85">
        <f t="shared" si="79"/>
        <v>5.6900000000000013</v>
      </c>
      <c r="K256" s="85">
        <f t="shared" si="83"/>
        <v>41.710000000000008</v>
      </c>
      <c r="L256" s="2">
        <f t="shared" si="80"/>
        <v>2.7799621368377791E-13</v>
      </c>
      <c r="M256" s="29"/>
      <c r="N256" s="2"/>
      <c r="O256" s="28" t="b">
        <v>1</v>
      </c>
      <c r="P256" s="2" t="s">
        <v>471</v>
      </c>
      <c r="Q256" s="2" t="s">
        <v>472</v>
      </c>
      <c r="R256" s="2"/>
      <c r="S256" s="85"/>
      <c r="T256" s="2">
        <v>0</v>
      </c>
      <c r="U256" s="2"/>
      <c r="V256" s="2"/>
      <c r="W256" s="2"/>
      <c r="X256" s="2"/>
      <c r="Y256" s="2"/>
      <c r="Z256" s="29"/>
    </row>
    <row r="257" spans="1:26" x14ac:dyDescent="0.35">
      <c r="A257" s="28" t="b">
        <v>1</v>
      </c>
      <c r="B257" s="2" t="s">
        <v>243</v>
      </c>
      <c r="C257" s="2" t="s">
        <v>718</v>
      </c>
      <c r="D257" s="2"/>
      <c r="E257" s="85"/>
      <c r="F257" s="2">
        <v>0</v>
      </c>
      <c r="G257" s="35"/>
      <c r="H257" s="35"/>
      <c r="I257" s="2">
        <f t="shared" si="82"/>
        <v>0</v>
      </c>
      <c r="J257" s="85">
        <f t="shared" si="79"/>
        <v>5.6900000000000013</v>
      </c>
      <c r="K257" s="85">
        <f t="shared" si="83"/>
        <v>5.6900000000000013</v>
      </c>
      <c r="L257" s="2"/>
      <c r="M257" s="29"/>
      <c r="N257" s="2"/>
      <c r="O257" s="28" t="b">
        <v>1</v>
      </c>
      <c r="P257" s="2" t="s">
        <v>473</v>
      </c>
      <c r="Q257" s="2" t="s">
        <v>474</v>
      </c>
      <c r="R257" s="2"/>
      <c r="S257" s="85"/>
      <c r="T257" s="2">
        <v>0</v>
      </c>
      <c r="U257" s="2"/>
      <c r="V257" s="2"/>
      <c r="W257" s="2"/>
      <c r="X257" s="2"/>
      <c r="Y257" s="2"/>
      <c r="Z257" s="29"/>
    </row>
    <row r="258" spans="1:26" x14ac:dyDescent="0.35">
      <c r="A258" s="28" t="b">
        <v>1</v>
      </c>
      <c r="B258" s="2" t="s">
        <v>245</v>
      </c>
      <c r="C258" s="2" t="s">
        <v>719</v>
      </c>
      <c r="D258" s="2">
        <v>35.78</v>
      </c>
      <c r="E258" s="85">
        <v>1.9499999999999999E-3</v>
      </c>
      <c r="F258" s="2">
        <v>0</v>
      </c>
      <c r="G258" s="35"/>
      <c r="H258" s="35"/>
      <c r="I258" s="2">
        <f t="shared" si="82"/>
        <v>-35.78</v>
      </c>
      <c r="J258" s="85">
        <f>$U$156-$G$156</f>
        <v>5.6900000000000013</v>
      </c>
      <c r="K258" s="85">
        <f>J258-I258</f>
        <v>41.47</v>
      </c>
      <c r="L258" s="2">
        <f t="shared" si="80"/>
        <v>3.2831148826573942E-13</v>
      </c>
      <c r="M258" s="29">
        <f t="shared" ref="M258" si="91">AVERAGE(L256:L258)</f>
        <v>3.0315385097475867E-13</v>
      </c>
      <c r="N258" s="2"/>
      <c r="O258" s="28" t="b">
        <v>1</v>
      </c>
      <c r="P258" s="2" t="s">
        <v>475</v>
      </c>
      <c r="Q258" s="2" t="s">
        <v>476</v>
      </c>
      <c r="R258" s="2"/>
      <c r="S258" s="85"/>
      <c r="T258" s="2">
        <v>0</v>
      </c>
      <c r="U258" s="2"/>
      <c r="V258" s="2"/>
      <c r="W258" s="2"/>
      <c r="X258" s="2"/>
      <c r="Y258" s="2"/>
      <c r="Z258" s="29"/>
    </row>
    <row r="259" spans="1:26" x14ac:dyDescent="0.35">
      <c r="A259" s="86" t="b">
        <v>1</v>
      </c>
      <c r="B259" s="87" t="s">
        <v>247</v>
      </c>
      <c r="C259" s="87" t="s">
        <v>720</v>
      </c>
      <c r="D259" s="87">
        <v>35.659999999999997</v>
      </c>
      <c r="E259" s="88">
        <v>1.97E-3</v>
      </c>
      <c r="F259" s="87">
        <v>0</v>
      </c>
      <c r="G259" s="87"/>
      <c r="H259" s="35"/>
      <c r="I259" s="2">
        <f t="shared" si="82"/>
        <v>4.3400000000000034</v>
      </c>
      <c r="J259" s="85">
        <f t="shared" si="79"/>
        <v>5.6900000000000013</v>
      </c>
      <c r="K259" s="85">
        <f t="shared" si="83"/>
        <v>1.3499999999999979</v>
      </c>
      <c r="L259" s="2">
        <f t="shared" si="80"/>
        <v>0.39229204894837594</v>
      </c>
      <c r="M259" s="29"/>
      <c r="N259" s="2"/>
      <c r="O259" s="28" t="b">
        <v>1</v>
      </c>
      <c r="P259" s="2" t="s">
        <v>486</v>
      </c>
      <c r="Q259" s="2" t="s">
        <v>487</v>
      </c>
      <c r="R259" s="2">
        <v>40</v>
      </c>
      <c r="S259" s="85">
        <v>5.6100000000000004E-3</v>
      </c>
      <c r="T259" s="2">
        <v>0</v>
      </c>
      <c r="U259" s="2" t="s">
        <v>227</v>
      </c>
      <c r="V259" s="2"/>
      <c r="W259" s="2"/>
      <c r="X259" s="2"/>
      <c r="Y259" s="2"/>
      <c r="Z259" s="29"/>
    </row>
    <row r="260" spans="1:26" x14ac:dyDescent="0.35">
      <c r="A260" s="91" t="b">
        <v>1</v>
      </c>
      <c r="B260" s="96" t="s">
        <v>249</v>
      </c>
      <c r="C260" s="96" t="s">
        <v>721</v>
      </c>
      <c r="D260" s="97"/>
      <c r="E260" s="98"/>
      <c r="F260" s="92">
        <v>0</v>
      </c>
      <c r="G260" s="92"/>
      <c r="H260" s="35"/>
      <c r="I260" s="2">
        <f t="shared" si="82"/>
        <v>40</v>
      </c>
      <c r="J260" s="85">
        <f t="shared" si="79"/>
        <v>5.6900000000000013</v>
      </c>
      <c r="K260" s="85">
        <f t="shared" si="83"/>
        <v>-34.31</v>
      </c>
      <c r="L260" s="2"/>
      <c r="M260" s="29"/>
      <c r="N260" s="2"/>
      <c r="O260" s="28" t="b">
        <v>1</v>
      </c>
      <c r="P260" s="2" t="s">
        <v>488</v>
      </c>
      <c r="Q260" s="2" t="s">
        <v>489</v>
      </c>
      <c r="R260" s="2">
        <v>40</v>
      </c>
      <c r="S260" s="85">
        <v>5.6100000000000004E-3</v>
      </c>
      <c r="T260" s="2">
        <v>0</v>
      </c>
      <c r="U260" s="2" t="s">
        <v>227</v>
      </c>
      <c r="V260" s="2"/>
      <c r="W260" s="2"/>
      <c r="X260" s="2"/>
      <c r="Y260" s="2"/>
      <c r="Z260" s="29"/>
    </row>
    <row r="261" spans="1:26" x14ac:dyDescent="0.35">
      <c r="A261" s="28" t="b">
        <v>1</v>
      </c>
      <c r="B261" s="2" t="s">
        <v>251</v>
      </c>
      <c r="C261" s="2" t="s">
        <v>722</v>
      </c>
      <c r="D261" s="2">
        <v>34.31</v>
      </c>
      <c r="E261" s="85">
        <v>2.9199999999999999E-3</v>
      </c>
      <c r="F261" s="2">
        <v>0</v>
      </c>
      <c r="G261" s="2"/>
      <c r="H261" s="35"/>
      <c r="I261" s="2">
        <f t="shared" si="82"/>
        <v>5.6899999999999977</v>
      </c>
      <c r="J261" s="85">
        <f t="shared" si="79"/>
        <v>5.6900000000000013</v>
      </c>
      <c r="K261" s="85">
        <f t="shared" si="83"/>
        <v>0</v>
      </c>
      <c r="L261" s="2">
        <f t="shared" si="80"/>
        <v>1</v>
      </c>
      <c r="M261" s="29">
        <f t="shared" ref="M261" si="92">AVERAGE(L259:L261)</f>
        <v>0.69614602447418794</v>
      </c>
      <c r="N261" s="2"/>
      <c r="O261" s="28" t="b">
        <v>1</v>
      </c>
      <c r="P261" s="2" t="s">
        <v>490</v>
      </c>
      <c r="Q261" s="2" t="s">
        <v>491</v>
      </c>
      <c r="R261" s="2">
        <v>40</v>
      </c>
      <c r="S261" s="85">
        <v>5.6100000000000004E-3</v>
      </c>
      <c r="T261" s="2">
        <v>0</v>
      </c>
      <c r="U261" s="2" t="s">
        <v>227</v>
      </c>
      <c r="V261" s="2"/>
      <c r="W261" s="2"/>
      <c r="X261" s="2"/>
      <c r="Y261" s="2"/>
      <c r="Z261" s="29"/>
    </row>
    <row r="262" spans="1:26" x14ac:dyDescent="0.35">
      <c r="A262" s="28" t="b">
        <v>1</v>
      </c>
      <c r="B262" s="2" t="s">
        <v>253</v>
      </c>
      <c r="C262" s="2" t="s">
        <v>723</v>
      </c>
      <c r="D262" s="2">
        <v>32.96</v>
      </c>
      <c r="E262" s="85">
        <v>6.9899999999999997E-3</v>
      </c>
      <c r="F262" s="2">
        <v>0</v>
      </c>
      <c r="G262" s="2"/>
      <c r="H262" s="87"/>
      <c r="I262" s="2">
        <f t="shared" si="82"/>
        <v>7.0399999999999991</v>
      </c>
      <c r="J262" s="85">
        <f t="shared" si="79"/>
        <v>5.6900000000000013</v>
      </c>
      <c r="K262" s="85">
        <f t="shared" si="83"/>
        <v>-1.3499999999999979</v>
      </c>
      <c r="L262" s="2">
        <f t="shared" si="80"/>
        <v>2.5491212546385205</v>
      </c>
      <c r="M262" s="29"/>
      <c r="N262" s="2"/>
      <c r="O262" s="86" t="b">
        <v>1</v>
      </c>
      <c r="P262" s="87" t="s">
        <v>501</v>
      </c>
      <c r="Q262" s="87" t="s">
        <v>502</v>
      </c>
      <c r="R262" s="87">
        <v>40</v>
      </c>
      <c r="S262" s="88">
        <v>5.6100000000000004E-3</v>
      </c>
      <c r="T262" s="87">
        <v>0</v>
      </c>
      <c r="U262" s="87" t="s">
        <v>227</v>
      </c>
      <c r="V262" s="2"/>
      <c r="W262" s="2"/>
      <c r="X262" s="2"/>
      <c r="Y262" s="2"/>
      <c r="Z262" s="29"/>
    </row>
    <row r="263" spans="1:26" ht="16" customHeight="1" x14ac:dyDescent="0.35">
      <c r="A263" s="28" t="b">
        <v>1</v>
      </c>
      <c r="B263" s="2" t="s">
        <v>255</v>
      </c>
      <c r="C263" s="2" t="s">
        <v>724</v>
      </c>
      <c r="D263" s="2">
        <v>40</v>
      </c>
      <c r="E263" s="85">
        <v>1.46E-2</v>
      </c>
      <c r="F263" s="2">
        <v>0</v>
      </c>
      <c r="G263" s="2" t="s">
        <v>222</v>
      </c>
      <c r="H263" s="92"/>
      <c r="I263" s="2">
        <f t="shared" si="82"/>
        <v>0</v>
      </c>
      <c r="J263" s="85">
        <f t="shared" si="79"/>
        <v>5.6900000000000013</v>
      </c>
      <c r="K263" s="85">
        <f t="shared" si="83"/>
        <v>5.6900000000000013</v>
      </c>
      <c r="L263" s="2"/>
      <c r="M263" s="29"/>
      <c r="N263" s="2"/>
      <c r="O263" s="91" t="b">
        <v>1</v>
      </c>
      <c r="P263" s="92" t="s">
        <v>503</v>
      </c>
      <c r="Q263" s="92" t="s">
        <v>504</v>
      </c>
      <c r="R263" s="92">
        <v>40</v>
      </c>
      <c r="S263" s="93">
        <v>5.6100000000000004E-3</v>
      </c>
      <c r="T263" s="92">
        <v>0</v>
      </c>
      <c r="U263" s="92" t="s">
        <v>227</v>
      </c>
      <c r="V263" s="2"/>
      <c r="W263" s="2"/>
      <c r="X263" s="2"/>
      <c r="Y263" s="2"/>
      <c r="Z263" s="29"/>
    </row>
    <row r="264" spans="1:26" x14ac:dyDescent="0.35">
      <c r="A264" s="28" t="b">
        <v>1</v>
      </c>
      <c r="B264" s="2" t="s">
        <v>257</v>
      </c>
      <c r="C264" s="2" t="s">
        <v>725</v>
      </c>
      <c r="D264" s="2">
        <v>33.869999999999997</v>
      </c>
      <c r="E264" s="85">
        <v>3.6700000000000001E-3</v>
      </c>
      <c r="F264" s="2">
        <v>0</v>
      </c>
      <c r="G264" s="2"/>
      <c r="H264" s="2"/>
      <c r="I264" s="2">
        <f t="shared" si="82"/>
        <v>4.2100000000000009</v>
      </c>
      <c r="J264" s="85">
        <f t="shared" si="79"/>
        <v>5.6900000000000013</v>
      </c>
      <c r="K264" s="85">
        <f t="shared" si="83"/>
        <v>1.4800000000000004</v>
      </c>
      <c r="L264" s="2">
        <f t="shared" si="80"/>
        <v>0.35848881200395677</v>
      </c>
      <c r="M264" s="29">
        <f t="shared" ref="M264" si="93">AVERAGE(L262:L264)</f>
        <v>1.4538050333212387</v>
      </c>
      <c r="N264" s="2"/>
      <c r="O264" s="28" t="b">
        <v>1</v>
      </c>
      <c r="P264" s="2" t="s">
        <v>505</v>
      </c>
      <c r="Q264" s="2" t="s">
        <v>506</v>
      </c>
      <c r="R264" s="2">
        <v>38.08</v>
      </c>
      <c r="S264" s="85">
        <v>1.9800000000000002E-2</v>
      </c>
      <c r="T264" s="2">
        <v>0</v>
      </c>
      <c r="U264" s="2"/>
      <c r="V264" s="87"/>
      <c r="W264" s="87"/>
      <c r="X264" s="87"/>
      <c r="Y264" s="2"/>
      <c r="Z264" s="29"/>
    </row>
    <row r="265" spans="1:26" x14ac:dyDescent="0.35">
      <c r="A265" s="28" t="b">
        <v>1</v>
      </c>
      <c r="B265" s="2" t="s">
        <v>259</v>
      </c>
      <c r="C265" s="2" t="s">
        <v>726</v>
      </c>
      <c r="D265" s="2">
        <v>35.65</v>
      </c>
      <c r="E265" s="85">
        <v>1.97E-3</v>
      </c>
      <c r="F265" s="2">
        <v>0</v>
      </c>
      <c r="G265" s="2"/>
      <c r="H265" s="2"/>
      <c r="I265" s="2">
        <f t="shared" si="82"/>
        <v>4.3500000000000014</v>
      </c>
      <c r="J265" s="85">
        <f t="shared" si="79"/>
        <v>5.6900000000000013</v>
      </c>
      <c r="K265" s="85">
        <f t="shared" si="83"/>
        <v>1.3399999999999999</v>
      </c>
      <c r="L265" s="2">
        <f t="shared" si="80"/>
        <v>0.39502065593168867</v>
      </c>
      <c r="M265" s="29"/>
      <c r="N265" s="2"/>
      <c r="O265" s="28" t="b">
        <v>1</v>
      </c>
      <c r="P265" s="2" t="s">
        <v>516</v>
      </c>
      <c r="Q265" s="2" t="s">
        <v>517</v>
      </c>
      <c r="R265" s="2">
        <v>40</v>
      </c>
      <c r="S265" s="85">
        <v>5.6100000000000004E-3</v>
      </c>
      <c r="T265" s="2">
        <v>0</v>
      </c>
      <c r="U265" s="2" t="s">
        <v>227</v>
      </c>
      <c r="V265" s="92"/>
      <c r="W265" s="92"/>
      <c r="X265" s="92"/>
      <c r="Y265" s="87"/>
      <c r="Z265" s="29"/>
    </row>
    <row r="266" spans="1:26" x14ac:dyDescent="0.35">
      <c r="A266" s="28" t="b">
        <v>1</v>
      </c>
      <c r="B266" s="2" t="s">
        <v>261</v>
      </c>
      <c r="C266" s="2" t="s">
        <v>727</v>
      </c>
      <c r="D266" s="2">
        <v>40</v>
      </c>
      <c r="E266" s="85">
        <v>1.46E-2</v>
      </c>
      <c r="F266" s="2">
        <v>0</v>
      </c>
      <c r="G266" s="2" t="s">
        <v>222</v>
      </c>
      <c r="H266" s="2"/>
      <c r="I266" s="2">
        <f t="shared" si="82"/>
        <v>0</v>
      </c>
      <c r="J266" s="85">
        <f t="shared" si="79"/>
        <v>5.6900000000000013</v>
      </c>
      <c r="K266" s="85">
        <f t="shared" si="83"/>
        <v>5.6900000000000013</v>
      </c>
      <c r="L266" s="2"/>
      <c r="M266" s="29"/>
      <c r="N266" s="2"/>
      <c r="O266" s="28" t="b">
        <v>1</v>
      </c>
      <c r="P266" s="2" t="s">
        <v>518</v>
      </c>
      <c r="Q266" s="2" t="s">
        <v>519</v>
      </c>
      <c r="R266" s="2">
        <v>40</v>
      </c>
      <c r="S266" s="85">
        <v>5.6100000000000004E-3</v>
      </c>
      <c r="T266" s="2">
        <v>0</v>
      </c>
      <c r="U266" s="2" t="s">
        <v>227</v>
      </c>
      <c r="V266" s="2"/>
      <c r="W266" s="2"/>
      <c r="X266" s="2"/>
      <c r="Y266" s="92"/>
      <c r="Z266" s="100"/>
    </row>
    <row r="267" spans="1:26" x14ac:dyDescent="0.35">
      <c r="A267" s="28" t="b">
        <v>1</v>
      </c>
      <c r="B267" s="2" t="s">
        <v>263</v>
      </c>
      <c r="C267" s="2" t="s">
        <v>728</v>
      </c>
      <c r="D267" s="2">
        <v>36.67</v>
      </c>
      <c r="E267" s="85">
        <v>2.0200000000000001E-3</v>
      </c>
      <c r="F267" s="2">
        <v>0</v>
      </c>
      <c r="G267" s="2"/>
      <c r="H267" s="2"/>
      <c r="I267" s="2">
        <f t="shared" si="82"/>
        <v>3.3299999999999983</v>
      </c>
      <c r="J267" s="85">
        <f t="shared" si="79"/>
        <v>5.6900000000000013</v>
      </c>
      <c r="K267" s="85">
        <f t="shared" si="83"/>
        <v>2.360000000000003</v>
      </c>
      <c r="L267" s="2">
        <f t="shared" si="80"/>
        <v>0.19479114491512459</v>
      </c>
      <c r="M267" s="29">
        <f t="shared" ref="M267" si="94">AVERAGE(L265:L267)</f>
        <v>0.29490590042340664</v>
      </c>
      <c r="N267" s="87"/>
      <c r="O267" s="28" t="b">
        <v>1</v>
      </c>
      <c r="P267" s="2" t="s">
        <v>520</v>
      </c>
      <c r="Q267" s="2" t="s">
        <v>521</v>
      </c>
      <c r="R267" s="2">
        <v>40</v>
      </c>
      <c r="S267" s="85">
        <v>5.6100000000000004E-3</v>
      </c>
      <c r="T267" s="2">
        <v>0</v>
      </c>
      <c r="U267" s="2" t="s">
        <v>227</v>
      </c>
      <c r="V267" s="2"/>
      <c r="W267" s="2"/>
      <c r="X267" s="2"/>
      <c r="Y267" s="2"/>
      <c r="Z267" s="94"/>
    </row>
    <row r="268" spans="1:26" x14ac:dyDescent="0.35">
      <c r="A268" s="28" t="b">
        <v>1</v>
      </c>
      <c r="B268" s="2" t="s">
        <v>265</v>
      </c>
      <c r="C268" s="2" t="s">
        <v>729</v>
      </c>
      <c r="D268" s="2">
        <v>32.64</v>
      </c>
      <c r="E268" s="85">
        <v>9.2099999999999994E-3</v>
      </c>
      <c r="F268" s="2">
        <v>0</v>
      </c>
      <c r="G268" s="2"/>
      <c r="H268" s="2"/>
      <c r="I268" s="2">
        <f t="shared" si="82"/>
        <v>5.4500000000000028</v>
      </c>
      <c r="J268" s="85">
        <f t="shared" si="79"/>
        <v>5.6900000000000013</v>
      </c>
      <c r="K268" s="85">
        <f t="shared" si="83"/>
        <v>0.23999999999999844</v>
      </c>
      <c r="L268" s="2">
        <f t="shared" si="80"/>
        <v>0.84674531236252804</v>
      </c>
      <c r="M268" s="29"/>
      <c r="N268" s="92"/>
      <c r="O268" s="28" t="b">
        <v>1</v>
      </c>
      <c r="P268" s="2" t="s">
        <v>531</v>
      </c>
      <c r="Q268" s="2" t="s">
        <v>532</v>
      </c>
      <c r="R268" s="2">
        <v>38.090000000000003</v>
      </c>
      <c r="S268" s="85">
        <v>1.9599999999999999E-2</v>
      </c>
      <c r="T268" s="2">
        <v>0</v>
      </c>
      <c r="U268" s="2"/>
      <c r="V268" s="2"/>
      <c r="W268" s="2"/>
      <c r="X268" s="2"/>
      <c r="Y268" s="2"/>
      <c r="Z268" s="29"/>
    </row>
    <row r="269" spans="1:26" x14ac:dyDescent="0.35">
      <c r="A269" s="28" t="b">
        <v>1</v>
      </c>
      <c r="B269" s="2" t="s">
        <v>267</v>
      </c>
      <c r="C269" s="2" t="s">
        <v>730</v>
      </c>
      <c r="D269" s="2">
        <v>35.81</v>
      </c>
      <c r="E269" s="85">
        <v>1.9499999999999999E-3</v>
      </c>
      <c r="F269" s="2">
        <v>0</v>
      </c>
      <c r="G269" s="2"/>
      <c r="H269" s="2"/>
      <c r="I269" s="2">
        <f t="shared" si="82"/>
        <v>4.1899999999999977</v>
      </c>
      <c r="J269" s="85">
        <f t="shared" si="79"/>
        <v>5.6900000000000013</v>
      </c>
      <c r="K269" s="85">
        <f t="shared" si="83"/>
        <v>1.5000000000000036</v>
      </c>
      <c r="L269" s="2">
        <f t="shared" si="80"/>
        <v>0.3535533905932729</v>
      </c>
      <c r="M269" s="29"/>
      <c r="N269" s="2"/>
      <c r="O269" s="28" t="b">
        <v>1</v>
      </c>
      <c r="P269" s="2" t="s">
        <v>533</v>
      </c>
      <c r="Q269" s="2" t="s">
        <v>534</v>
      </c>
      <c r="R269" s="2">
        <v>40</v>
      </c>
      <c r="S269" s="85">
        <v>5.6100000000000004E-3</v>
      </c>
      <c r="T269" s="2">
        <v>0</v>
      </c>
      <c r="U269" s="2" t="s">
        <v>227</v>
      </c>
      <c r="V269" s="2"/>
      <c r="W269" s="2"/>
      <c r="X269" s="2"/>
      <c r="Y269" s="2"/>
      <c r="Z269" s="29"/>
    </row>
    <row r="270" spans="1:26" x14ac:dyDescent="0.35">
      <c r="A270" s="28" t="b">
        <v>1</v>
      </c>
      <c r="B270" s="2" t="s">
        <v>269</v>
      </c>
      <c r="C270" s="2" t="s">
        <v>731</v>
      </c>
      <c r="D270" s="2">
        <v>32.19</v>
      </c>
      <c r="E270" s="85">
        <v>1.4200000000000001E-2</v>
      </c>
      <c r="F270" s="2">
        <v>0</v>
      </c>
      <c r="G270" s="2"/>
      <c r="H270" s="2"/>
      <c r="I270" s="2">
        <f t="shared" si="82"/>
        <v>7.8100000000000023</v>
      </c>
      <c r="J270" s="85">
        <f t="shared" si="79"/>
        <v>5.6900000000000013</v>
      </c>
      <c r="K270" s="85">
        <f t="shared" si="83"/>
        <v>-2.120000000000001</v>
      </c>
      <c r="L270" s="2">
        <f t="shared" si="80"/>
        <v>4.3469394501042355</v>
      </c>
      <c r="M270" s="29">
        <f t="shared" ref="M270" si="95">AVERAGE(L268:L270)</f>
        <v>1.8490793843533455</v>
      </c>
      <c r="N270" s="2"/>
      <c r="O270" s="28" t="b">
        <v>1</v>
      </c>
      <c r="P270" s="2" t="s">
        <v>535</v>
      </c>
      <c r="Q270" s="2" t="s">
        <v>536</v>
      </c>
      <c r="R270" s="2">
        <v>40</v>
      </c>
      <c r="S270" s="85">
        <v>5.6100000000000004E-3</v>
      </c>
      <c r="T270" s="2">
        <v>0</v>
      </c>
      <c r="U270" s="2" t="s">
        <v>227</v>
      </c>
      <c r="V270" s="2"/>
      <c r="W270" s="2"/>
      <c r="X270" s="2"/>
      <c r="Y270" s="2"/>
      <c r="Z270" s="29"/>
    </row>
    <row r="271" spans="1:26" x14ac:dyDescent="0.35">
      <c r="A271" s="28" t="b">
        <v>1</v>
      </c>
      <c r="B271" s="2" t="s">
        <v>271</v>
      </c>
      <c r="C271" s="2" t="s">
        <v>732</v>
      </c>
      <c r="D271" s="2">
        <v>36.909999999999997</v>
      </c>
      <c r="E271" s="85">
        <v>2.1099999999999999E-3</v>
      </c>
      <c r="F271" s="2">
        <v>0</v>
      </c>
      <c r="G271" s="2"/>
      <c r="H271" s="2"/>
      <c r="I271" s="2">
        <f t="shared" si="82"/>
        <v>-36.909999999999997</v>
      </c>
      <c r="J271" s="85">
        <f t="shared" si="79"/>
        <v>5.6900000000000013</v>
      </c>
      <c r="K271" s="85">
        <f t="shared" si="83"/>
        <v>42.599999999999994</v>
      </c>
      <c r="L271" s="2">
        <f t="shared" si="80"/>
        <v>1.5001068172442741E-13</v>
      </c>
      <c r="M271" s="29"/>
      <c r="N271" s="2"/>
      <c r="O271" s="28" t="b">
        <v>1</v>
      </c>
      <c r="P271" s="2" t="s">
        <v>540</v>
      </c>
      <c r="Q271" s="2" t="s">
        <v>541</v>
      </c>
      <c r="R271" s="2"/>
      <c r="S271" s="85"/>
      <c r="T271" s="2">
        <v>0</v>
      </c>
      <c r="U271" s="2"/>
      <c r="V271" s="2"/>
      <c r="W271" s="2"/>
      <c r="X271" s="2"/>
      <c r="Y271" s="2"/>
      <c r="Z271" s="29"/>
    </row>
    <row r="272" spans="1:26" x14ac:dyDescent="0.35">
      <c r="A272" s="28" t="b">
        <v>1</v>
      </c>
      <c r="B272" s="2" t="s">
        <v>273</v>
      </c>
      <c r="C272" s="2" t="s">
        <v>733</v>
      </c>
      <c r="D272" s="2"/>
      <c r="E272" s="85"/>
      <c r="F272" s="2">
        <v>0</v>
      </c>
      <c r="G272" s="2"/>
      <c r="H272" s="2"/>
      <c r="I272" s="2">
        <f t="shared" si="82"/>
        <v>0</v>
      </c>
      <c r="J272" s="85">
        <f t="shared" si="79"/>
        <v>5.6900000000000013</v>
      </c>
      <c r="K272" s="85">
        <f t="shared" si="83"/>
        <v>5.6900000000000013</v>
      </c>
      <c r="L272" s="2"/>
      <c r="M272" s="29"/>
      <c r="N272" s="2"/>
      <c r="O272" s="28" t="b">
        <v>1</v>
      </c>
      <c r="P272" s="2" t="s">
        <v>542</v>
      </c>
      <c r="Q272" s="2" t="s">
        <v>543</v>
      </c>
      <c r="R272" s="2"/>
      <c r="S272" s="85"/>
      <c r="T272" s="2">
        <v>0</v>
      </c>
      <c r="U272" s="2"/>
      <c r="V272" s="2"/>
      <c r="W272" s="2"/>
      <c r="X272" s="2"/>
      <c r="Y272" s="2"/>
      <c r="Z272" s="29"/>
    </row>
    <row r="273" spans="1:26" x14ac:dyDescent="0.35">
      <c r="A273" s="28" t="b">
        <v>1</v>
      </c>
      <c r="B273" s="2" t="s">
        <v>275</v>
      </c>
      <c r="C273" s="2" t="s">
        <v>734</v>
      </c>
      <c r="D273" s="2">
        <v>36.619999999999997</v>
      </c>
      <c r="E273" s="85">
        <v>2E-3</v>
      </c>
      <c r="F273" s="2">
        <v>0</v>
      </c>
      <c r="G273" s="2"/>
      <c r="H273" s="2"/>
      <c r="I273" s="2">
        <f t="shared" si="82"/>
        <v>-36.619999999999997</v>
      </c>
      <c r="J273" s="85">
        <f t="shared" si="79"/>
        <v>5.6900000000000013</v>
      </c>
      <c r="K273" s="85">
        <f t="shared" si="83"/>
        <v>42.31</v>
      </c>
      <c r="L273" s="2">
        <f t="shared" si="80"/>
        <v>1.8340910156032942E-13</v>
      </c>
      <c r="M273" s="29">
        <f t="shared" ref="M273" si="96">AVERAGE(L271:L273)</f>
        <v>1.6670989164237843E-13</v>
      </c>
      <c r="N273" s="2"/>
      <c r="O273" s="28" t="b">
        <v>1</v>
      </c>
      <c r="P273" s="2" t="s">
        <v>544</v>
      </c>
      <c r="Q273" s="2" t="s">
        <v>545</v>
      </c>
      <c r="R273" s="2"/>
      <c r="S273" s="85"/>
      <c r="T273" s="2">
        <v>0</v>
      </c>
      <c r="U273" s="2"/>
      <c r="V273" s="2"/>
      <c r="W273" s="2"/>
      <c r="X273" s="2"/>
      <c r="Y273" s="2"/>
      <c r="Z273" s="29"/>
    </row>
    <row r="274" spans="1:26" x14ac:dyDescent="0.35">
      <c r="A274" s="28" t="b">
        <v>1</v>
      </c>
      <c r="B274" s="2" t="s">
        <v>279</v>
      </c>
      <c r="C274" s="2" t="s">
        <v>280</v>
      </c>
      <c r="D274" s="2">
        <v>35.6</v>
      </c>
      <c r="E274" s="85">
        <v>1.99E-3</v>
      </c>
      <c r="F274" s="2">
        <v>0</v>
      </c>
      <c r="G274" s="2"/>
      <c r="H274" s="2"/>
      <c r="I274" s="2">
        <f t="shared" si="82"/>
        <v>4.3999999999999986</v>
      </c>
      <c r="J274" s="85">
        <f t="shared" si="79"/>
        <v>5.6900000000000013</v>
      </c>
      <c r="K274" s="85">
        <f t="shared" si="83"/>
        <v>1.2900000000000027</v>
      </c>
      <c r="L274" s="2">
        <f t="shared" si="80"/>
        <v>0.40895102927888977</v>
      </c>
      <c r="M274" s="29"/>
      <c r="N274" s="2"/>
      <c r="O274" s="28" t="b">
        <v>1</v>
      </c>
      <c r="P274" s="2" t="s">
        <v>327</v>
      </c>
      <c r="Q274" s="2" t="s">
        <v>328</v>
      </c>
      <c r="R274" s="2">
        <v>40</v>
      </c>
      <c r="S274" s="85">
        <v>5.6100000000000004E-3</v>
      </c>
      <c r="T274" s="2">
        <v>0</v>
      </c>
      <c r="U274" s="2" t="s">
        <v>227</v>
      </c>
      <c r="V274" s="2"/>
      <c r="W274" s="2"/>
      <c r="X274" s="2"/>
      <c r="Y274" s="2"/>
      <c r="Z274" s="29"/>
    </row>
    <row r="275" spans="1:26" x14ac:dyDescent="0.35">
      <c r="A275" s="28" t="b">
        <v>1</v>
      </c>
      <c r="B275" s="2" t="s">
        <v>281</v>
      </c>
      <c r="C275" s="2" t="s">
        <v>282</v>
      </c>
      <c r="D275" s="2">
        <v>34.81</v>
      </c>
      <c r="E275" s="85">
        <v>2.3800000000000002E-3</v>
      </c>
      <c r="F275" s="2">
        <v>0</v>
      </c>
      <c r="G275" s="2"/>
      <c r="H275" s="2"/>
      <c r="I275" s="2">
        <f t="shared" si="82"/>
        <v>5.1899999999999977</v>
      </c>
      <c r="J275" s="85">
        <f t="shared" si="79"/>
        <v>5.6900000000000013</v>
      </c>
      <c r="K275" s="85">
        <f t="shared" si="83"/>
        <v>0.50000000000000355</v>
      </c>
      <c r="L275" s="2">
        <f t="shared" si="80"/>
        <v>0.7071067811865458</v>
      </c>
      <c r="M275" s="29"/>
      <c r="N275" s="2"/>
      <c r="O275" s="28" t="b">
        <v>1</v>
      </c>
      <c r="P275" s="2" t="s">
        <v>329</v>
      </c>
      <c r="Q275" s="2" t="s">
        <v>330</v>
      </c>
      <c r="R275" s="2">
        <v>40</v>
      </c>
      <c r="S275" s="85">
        <v>5.6100000000000004E-3</v>
      </c>
      <c r="T275" s="2">
        <v>0</v>
      </c>
      <c r="U275" s="2" t="s">
        <v>227</v>
      </c>
      <c r="V275" s="2"/>
      <c r="W275" s="2"/>
      <c r="X275" s="2"/>
      <c r="Y275" s="2"/>
      <c r="Z275" s="29"/>
    </row>
    <row r="276" spans="1:26" x14ac:dyDescent="0.35">
      <c r="A276" s="28" t="b">
        <v>1</v>
      </c>
      <c r="B276" s="2" t="s">
        <v>283</v>
      </c>
      <c r="C276" s="2" t="s">
        <v>284</v>
      </c>
      <c r="D276" s="2">
        <v>33.25</v>
      </c>
      <c r="E276" s="85">
        <v>5.5700000000000003E-3</v>
      </c>
      <c r="F276" s="2">
        <v>0</v>
      </c>
      <c r="G276" s="2"/>
      <c r="H276" s="2"/>
      <c r="I276" s="2">
        <f t="shared" si="82"/>
        <v>6.75</v>
      </c>
      <c r="J276" s="85">
        <f t="shared" si="79"/>
        <v>5.6900000000000013</v>
      </c>
      <c r="K276" s="85">
        <f t="shared" si="83"/>
        <v>-1.0599999999999987</v>
      </c>
      <c r="L276" s="2">
        <f t="shared" si="80"/>
        <v>2.0849315216822411</v>
      </c>
      <c r="M276" s="29">
        <f t="shared" ref="M276" si="97">AVERAGE(L274:L276)</f>
        <v>1.0669964440492254</v>
      </c>
      <c r="N276" s="2"/>
      <c r="O276" s="28" t="b">
        <v>1</v>
      </c>
      <c r="P276" s="2" t="s">
        <v>331</v>
      </c>
      <c r="Q276" s="2" t="s">
        <v>332</v>
      </c>
      <c r="R276" s="2">
        <v>40</v>
      </c>
      <c r="S276" s="85">
        <v>5.6100000000000004E-3</v>
      </c>
      <c r="T276" s="2">
        <v>0</v>
      </c>
      <c r="U276" s="2" t="s">
        <v>227</v>
      </c>
      <c r="V276" s="2"/>
      <c r="W276" s="2"/>
      <c r="X276" s="2"/>
      <c r="Y276" s="2"/>
      <c r="Z276" s="29"/>
    </row>
    <row r="277" spans="1:26" x14ac:dyDescent="0.35">
      <c r="A277" s="28" t="b">
        <v>1</v>
      </c>
      <c r="B277" s="2" t="s">
        <v>285</v>
      </c>
      <c r="C277" s="2" t="s">
        <v>286</v>
      </c>
      <c r="D277" s="2">
        <v>32.520000000000003</v>
      </c>
      <c r="E277" s="85">
        <v>1.03E-2</v>
      </c>
      <c r="F277" s="2">
        <v>0</v>
      </c>
      <c r="G277" s="2"/>
      <c r="H277" s="2"/>
      <c r="I277" s="2">
        <f t="shared" si="82"/>
        <v>5.0899999999999963</v>
      </c>
      <c r="J277" s="85">
        <f t="shared" si="79"/>
        <v>5.6900000000000013</v>
      </c>
      <c r="K277" s="85">
        <f t="shared" si="83"/>
        <v>0.60000000000000497</v>
      </c>
      <c r="L277" s="2">
        <f t="shared" si="80"/>
        <v>0.65975395538644488</v>
      </c>
      <c r="M277" s="29"/>
      <c r="N277" s="2"/>
      <c r="O277" s="28" t="b">
        <v>1</v>
      </c>
      <c r="P277" s="2" t="s">
        <v>345</v>
      </c>
      <c r="Q277" s="2" t="s">
        <v>346</v>
      </c>
      <c r="R277" s="2">
        <v>37.61</v>
      </c>
      <c r="S277" s="85">
        <v>2.69E-2</v>
      </c>
      <c r="T277" s="2">
        <v>0</v>
      </c>
      <c r="U277" s="2"/>
      <c r="V277" s="2"/>
      <c r="W277" s="2"/>
      <c r="X277" s="2"/>
      <c r="Y277" s="2"/>
      <c r="Z277" s="29"/>
    </row>
    <row r="278" spans="1:26" x14ac:dyDescent="0.35">
      <c r="A278" s="28" t="b">
        <v>1</v>
      </c>
      <c r="B278" s="2" t="s">
        <v>287</v>
      </c>
      <c r="C278" s="2" t="s">
        <v>288</v>
      </c>
      <c r="D278" s="2">
        <v>33.03</v>
      </c>
      <c r="E278" s="85">
        <v>6.6E-3</v>
      </c>
      <c r="F278" s="2">
        <v>0</v>
      </c>
      <c r="G278" s="2"/>
      <c r="H278" s="2"/>
      <c r="I278" s="2">
        <f t="shared" si="82"/>
        <v>6.9699999999999989</v>
      </c>
      <c r="J278" s="85">
        <f t="shared" si="79"/>
        <v>5.6900000000000013</v>
      </c>
      <c r="K278" s="85">
        <f t="shared" si="83"/>
        <v>-1.2799999999999976</v>
      </c>
      <c r="L278" s="2">
        <f t="shared" si="80"/>
        <v>2.4283897687900895</v>
      </c>
      <c r="M278" s="29"/>
      <c r="N278" s="2"/>
      <c r="O278" s="28" t="b">
        <v>1</v>
      </c>
      <c r="P278" s="2" t="s">
        <v>347</v>
      </c>
      <c r="Q278" s="2" t="s">
        <v>348</v>
      </c>
      <c r="R278" s="2">
        <v>40</v>
      </c>
      <c r="S278" s="85">
        <v>5.6100000000000004E-3</v>
      </c>
      <c r="T278" s="2">
        <v>0</v>
      </c>
      <c r="U278" s="2" t="s">
        <v>227</v>
      </c>
      <c r="V278" s="2"/>
      <c r="W278" s="2"/>
      <c r="X278" s="2"/>
      <c r="Y278" s="2"/>
      <c r="Z278" s="29"/>
    </row>
    <row r="279" spans="1:26" x14ac:dyDescent="0.35">
      <c r="A279" s="28" t="b">
        <v>1</v>
      </c>
      <c r="B279" s="2" t="s">
        <v>289</v>
      </c>
      <c r="C279" s="2" t="s">
        <v>290</v>
      </c>
      <c r="D279" s="2">
        <v>32.56</v>
      </c>
      <c r="E279" s="85">
        <v>9.9000000000000008E-3</v>
      </c>
      <c r="F279" s="2">
        <v>0</v>
      </c>
      <c r="G279" s="2"/>
      <c r="H279" s="2"/>
      <c r="I279" s="2">
        <f t="shared" si="82"/>
        <v>6.7999999999999972</v>
      </c>
      <c r="J279" s="85">
        <f t="shared" si="79"/>
        <v>5.6900000000000013</v>
      </c>
      <c r="K279" s="85">
        <f t="shared" si="83"/>
        <v>-1.1099999999999959</v>
      </c>
      <c r="L279" s="2">
        <f t="shared" si="80"/>
        <v>2.1584564730088482</v>
      </c>
      <c r="M279" s="29">
        <f t="shared" ref="M279" si="98">AVERAGE(L277:L279)</f>
        <v>1.7488667323951275</v>
      </c>
      <c r="N279" s="2"/>
      <c r="O279" s="28" t="b">
        <v>1</v>
      </c>
      <c r="P279" s="2" t="s">
        <v>349</v>
      </c>
      <c r="Q279" s="2" t="s">
        <v>350</v>
      </c>
      <c r="R279" s="2">
        <v>39.36</v>
      </c>
      <c r="S279" s="85">
        <v>8.5299999999999994E-3</v>
      </c>
      <c r="T279" s="2">
        <v>0</v>
      </c>
      <c r="U279" s="2"/>
      <c r="V279" s="2"/>
      <c r="W279" s="2"/>
      <c r="X279" s="2"/>
      <c r="Y279" s="2"/>
      <c r="Z279" s="29"/>
    </row>
    <row r="280" spans="1:26" x14ac:dyDescent="0.35">
      <c r="A280" s="28" t="b">
        <v>1</v>
      </c>
      <c r="B280" s="2" t="s">
        <v>291</v>
      </c>
      <c r="C280" s="2" t="s">
        <v>292</v>
      </c>
      <c r="D280" s="2">
        <v>32.96</v>
      </c>
      <c r="E280" s="85">
        <v>6.96E-3</v>
      </c>
      <c r="F280" s="2">
        <v>0</v>
      </c>
      <c r="G280" s="2"/>
      <c r="H280" s="2"/>
      <c r="I280" s="2">
        <f t="shared" si="82"/>
        <v>7.0399999999999991</v>
      </c>
      <c r="J280" s="85">
        <f t="shared" si="79"/>
        <v>5.6900000000000013</v>
      </c>
      <c r="K280" s="85">
        <f t="shared" si="83"/>
        <v>-1.3499999999999979</v>
      </c>
      <c r="L280" s="2">
        <f t="shared" si="80"/>
        <v>2.5491212546385205</v>
      </c>
      <c r="M280" s="29"/>
      <c r="N280" s="2"/>
      <c r="O280" s="28" t="b">
        <v>1</v>
      </c>
      <c r="P280" s="2" t="s">
        <v>363</v>
      </c>
      <c r="Q280" s="2" t="s">
        <v>364</v>
      </c>
      <c r="R280" s="2">
        <v>40</v>
      </c>
      <c r="S280" s="85">
        <v>5.6100000000000004E-3</v>
      </c>
      <c r="T280" s="2">
        <v>0</v>
      </c>
      <c r="U280" s="2" t="s">
        <v>227</v>
      </c>
      <c r="V280" s="2"/>
      <c r="W280" s="2"/>
      <c r="X280" s="2"/>
      <c r="Y280" s="2"/>
      <c r="Z280" s="29"/>
    </row>
    <row r="281" spans="1:26" x14ac:dyDescent="0.35">
      <c r="A281" s="28" t="b">
        <v>1</v>
      </c>
      <c r="B281" s="2" t="s">
        <v>293</v>
      </c>
      <c r="C281" s="2" t="s">
        <v>294</v>
      </c>
      <c r="D281" s="2">
        <v>33.200000000000003</v>
      </c>
      <c r="E281" s="85">
        <v>5.7499999999999999E-3</v>
      </c>
      <c r="F281" s="2">
        <v>0</v>
      </c>
      <c r="G281" s="2"/>
      <c r="H281" s="2"/>
      <c r="I281" s="2">
        <f t="shared" si="82"/>
        <v>6.7999999999999972</v>
      </c>
      <c r="J281" s="85">
        <f t="shared" si="79"/>
        <v>5.6900000000000013</v>
      </c>
      <c r="K281" s="85">
        <f t="shared" si="83"/>
        <v>-1.1099999999999959</v>
      </c>
      <c r="L281" s="2">
        <f t="shared" si="80"/>
        <v>2.1584564730088482</v>
      </c>
      <c r="M281" s="29"/>
      <c r="N281" s="2"/>
      <c r="O281" s="28" t="b">
        <v>1</v>
      </c>
      <c r="P281" s="2" t="s">
        <v>365</v>
      </c>
      <c r="Q281" s="2" t="s">
        <v>366</v>
      </c>
      <c r="R281" s="2">
        <v>40</v>
      </c>
      <c r="S281" s="85">
        <v>5.6100000000000004E-3</v>
      </c>
      <c r="T281" s="2">
        <v>0</v>
      </c>
      <c r="U281" s="2" t="s">
        <v>227</v>
      </c>
      <c r="V281" s="2"/>
      <c r="W281" s="2"/>
      <c r="X281" s="2"/>
      <c r="Y281" s="2"/>
      <c r="Z281" s="29"/>
    </row>
    <row r="282" spans="1:26" x14ac:dyDescent="0.35">
      <c r="A282" s="86" t="b">
        <v>1</v>
      </c>
      <c r="B282" s="87" t="s">
        <v>295</v>
      </c>
      <c r="C282" s="87" t="s">
        <v>296</v>
      </c>
      <c r="D282" s="87">
        <v>34.520000000000003</v>
      </c>
      <c r="E282" s="88">
        <v>2.66E-3</v>
      </c>
      <c r="F282" s="17">
        <v>0</v>
      </c>
      <c r="G282" s="17"/>
      <c r="H282" s="2"/>
      <c r="I282" s="2">
        <f t="shared" si="82"/>
        <v>5.4799999999999969</v>
      </c>
      <c r="J282" s="85">
        <f t="shared" si="79"/>
        <v>5.6900000000000013</v>
      </c>
      <c r="K282" s="85">
        <f t="shared" si="83"/>
        <v>0.21000000000000441</v>
      </c>
      <c r="L282" s="2">
        <f t="shared" si="80"/>
        <v>0.86453723130786253</v>
      </c>
      <c r="M282" s="29">
        <f t="shared" ref="M282" si="99">AVERAGE(L280:L282)</f>
        <v>1.857371652985077</v>
      </c>
      <c r="N282" s="2"/>
      <c r="O282" s="28" t="b">
        <v>1</v>
      </c>
      <c r="P282" s="2" t="s">
        <v>367</v>
      </c>
      <c r="Q282" s="2" t="s">
        <v>368</v>
      </c>
      <c r="R282" s="2">
        <v>40</v>
      </c>
      <c r="S282" s="85">
        <v>5.6100000000000004E-3</v>
      </c>
      <c r="T282" s="2">
        <v>0</v>
      </c>
      <c r="U282" s="2" t="s">
        <v>227</v>
      </c>
      <c r="V282" s="2"/>
      <c r="W282" s="2"/>
      <c r="X282" s="2"/>
      <c r="Y282" s="2"/>
      <c r="Z282" s="29"/>
    </row>
    <row r="283" spans="1:26" x14ac:dyDescent="0.35">
      <c r="A283" s="28" t="b">
        <v>1</v>
      </c>
      <c r="B283" s="2" t="s">
        <v>297</v>
      </c>
      <c r="C283" s="2" t="s">
        <v>298</v>
      </c>
      <c r="D283" s="2">
        <v>31.96</v>
      </c>
      <c r="E283" s="85">
        <v>1.8100000000000002E-2</v>
      </c>
      <c r="F283" s="2">
        <v>0</v>
      </c>
      <c r="G283" s="3"/>
      <c r="H283" s="2"/>
      <c r="I283" s="2">
        <f t="shared" si="82"/>
        <v>8.0399999999999991</v>
      </c>
      <c r="J283" s="85">
        <f t="shared" si="79"/>
        <v>5.6900000000000013</v>
      </c>
      <c r="K283" s="85">
        <f t="shared" si="83"/>
        <v>-2.3499999999999979</v>
      </c>
      <c r="L283" s="2">
        <f t="shared" si="80"/>
        <v>5.0982425092770409</v>
      </c>
      <c r="M283" s="29"/>
      <c r="N283" s="2"/>
      <c r="O283" s="28" t="b">
        <v>1</v>
      </c>
      <c r="P283" s="2" t="s">
        <v>381</v>
      </c>
      <c r="Q283" s="2" t="s">
        <v>382</v>
      </c>
      <c r="R283" s="2">
        <v>40</v>
      </c>
      <c r="S283" s="85">
        <v>5.6100000000000004E-3</v>
      </c>
      <c r="T283" s="2">
        <v>0</v>
      </c>
      <c r="U283" s="2" t="s">
        <v>227</v>
      </c>
      <c r="V283" s="2"/>
      <c r="W283" s="2"/>
      <c r="X283" s="2"/>
      <c r="Y283" s="2"/>
      <c r="Z283" s="29"/>
    </row>
    <row r="284" spans="1:26" x14ac:dyDescent="0.35">
      <c r="A284" s="28" t="b">
        <v>1</v>
      </c>
      <c r="B284" s="2" t="s">
        <v>299</v>
      </c>
      <c r="C284" s="2" t="s">
        <v>300</v>
      </c>
      <c r="D284" s="2">
        <v>31.96</v>
      </c>
      <c r="E284" s="85">
        <v>1.8200000000000001E-2</v>
      </c>
      <c r="F284" s="2">
        <v>0</v>
      </c>
      <c r="G284" s="2"/>
      <c r="H284" s="2"/>
      <c r="I284" s="2">
        <f t="shared" si="82"/>
        <v>8.0399999999999991</v>
      </c>
      <c r="J284" s="85">
        <f t="shared" si="79"/>
        <v>5.6900000000000013</v>
      </c>
      <c r="K284" s="85">
        <f t="shared" si="83"/>
        <v>-2.3499999999999979</v>
      </c>
      <c r="L284" s="2">
        <f t="shared" si="80"/>
        <v>5.0982425092770409</v>
      </c>
      <c r="M284" s="29"/>
      <c r="N284" s="2"/>
      <c r="O284" s="28" t="b">
        <v>1</v>
      </c>
      <c r="P284" s="2" t="s">
        <v>383</v>
      </c>
      <c r="Q284" s="2" t="s">
        <v>384</v>
      </c>
      <c r="R284" s="2">
        <v>40</v>
      </c>
      <c r="S284" s="85">
        <v>5.6100000000000004E-3</v>
      </c>
      <c r="T284" s="2">
        <v>0</v>
      </c>
      <c r="U284" s="2" t="s">
        <v>227</v>
      </c>
      <c r="V284" s="2"/>
      <c r="W284" s="2"/>
      <c r="X284" s="2"/>
      <c r="Y284" s="2"/>
      <c r="Z284" s="29"/>
    </row>
    <row r="285" spans="1:26" x14ac:dyDescent="0.35">
      <c r="A285" s="28" t="b">
        <v>1</v>
      </c>
      <c r="B285" s="2" t="s">
        <v>301</v>
      </c>
      <c r="C285" s="2" t="s">
        <v>302</v>
      </c>
      <c r="D285" s="2">
        <v>32.270000000000003</v>
      </c>
      <c r="E285" s="85">
        <v>1.3100000000000001E-2</v>
      </c>
      <c r="F285" s="2">
        <v>0</v>
      </c>
      <c r="G285" s="2"/>
      <c r="H285" s="2"/>
      <c r="I285" s="2">
        <f t="shared" si="82"/>
        <v>7.7299999999999969</v>
      </c>
      <c r="J285" s="85">
        <f t="shared" si="79"/>
        <v>5.6900000000000013</v>
      </c>
      <c r="K285" s="85">
        <f t="shared" si="83"/>
        <v>-2.0399999999999956</v>
      </c>
      <c r="L285" s="2">
        <f t="shared" si="80"/>
        <v>4.1124553066242528</v>
      </c>
      <c r="M285" s="29">
        <f t="shared" ref="M285" si="100">AVERAGE(L283:L285)</f>
        <v>4.7696467750594449</v>
      </c>
      <c r="N285" s="2"/>
      <c r="O285" s="28" t="b">
        <v>1</v>
      </c>
      <c r="P285" s="2" t="s">
        <v>385</v>
      </c>
      <c r="Q285" s="2" t="s">
        <v>386</v>
      </c>
      <c r="R285" s="2">
        <v>40</v>
      </c>
      <c r="S285" s="85">
        <v>5.6100000000000004E-3</v>
      </c>
      <c r="T285" s="2">
        <v>0</v>
      </c>
      <c r="U285" s="2" t="s">
        <v>227</v>
      </c>
      <c r="V285" s="2"/>
      <c r="W285" s="2"/>
      <c r="X285" s="2"/>
      <c r="Y285" s="2"/>
      <c r="Z285" s="29"/>
    </row>
    <row r="286" spans="1:26" x14ac:dyDescent="0.35">
      <c r="A286" s="28" t="b">
        <v>1</v>
      </c>
      <c r="B286" s="2" t="s">
        <v>303</v>
      </c>
      <c r="C286" s="2" t="s">
        <v>304</v>
      </c>
      <c r="D286" s="2">
        <v>32.25</v>
      </c>
      <c r="E286" s="85">
        <v>1.34E-2</v>
      </c>
      <c r="F286" s="2">
        <v>0</v>
      </c>
      <c r="G286" s="2"/>
      <c r="H286" s="17"/>
      <c r="I286" s="2">
        <f t="shared" si="82"/>
        <v>7.75</v>
      </c>
      <c r="J286" s="85">
        <f t="shared" si="79"/>
        <v>5.6900000000000013</v>
      </c>
      <c r="K286" s="85">
        <f t="shared" si="83"/>
        <v>-2.0599999999999987</v>
      </c>
      <c r="L286" s="2">
        <f t="shared" si="80"/>
        <v>4.1698630433644821</v>
      </c>
      <c r="M286" s="29"/>
      <c r="N286" s="2"/>
      <c r="O286" s="86" t="b">
        <v>1</v>
      </c>
      <c r="P286" s="87" t="s">
        <v>399</v>
      </c>
      <c r="Q286" s="87" t="s">
        <v>400</v>
      </c>
      <c r="R286" s="87">
        <v>40</v>
      </c>
      <c r="S286" s="88">
        <v>5.6100000000000004E-3</v>
      </c>
      <c r="T286" s="87">
        <v>0</v>
      </c>
      <c r="U286" s="87" t="s">
        <v>227</v>
      </c>
      <c r="V286" s="2"/>
      <c r="W286" s="2"/>
      <c r="X286" s="2"/>
      <c r="Y286" s="2"/>
      <c r="Z286" s="29"/>
    </row>
    <row r="287" spans="1:26" x14ac:dyDescent="0.35">
      <c r="A287" s="28" t="b">
        <v>1</v>
      </c>
      <c r="B287" s="2" t="s">
        <v>305</v>
      </c>
      <c r="C287" s="2" t="s">
        <v>306</v>
      </c>
      <c r="D287" s="2">
        <v>32.83</v>
      </c>
      <c r="E287" s="85">
        <v>7.7499999999999999E-3</v>
      </c>
      <c r="F287" s="2">
        <v>0</v>
      </c>
      <c r="G287" s="2"/>
      <c r="H287" s="3"/>
      <c r="I287" s="2">
        <f t="shared" si="82"/>
        <v>7.1700000000000017</v>
      </c>
      <c r="J287" s="85">
        <f t="shared" si="79"/>
        <v>5.6900000000000013</v>
      </c>
      <c r="K287" s="85">
        <f t="shared" si="83"/>
        <v>-1.4800000000000004</v>
      </c>
      <c r="L287" s="2">
        <f t="shared" si="80"/>
        <v>2.7894873327008116</v>
      </c>
      <c r="M287" s="29"/>
      <c r="N287" s="2"/>
      <c r="O287" s="28" t="b">
        <v>1</v>
      </c>
      <c r="P287" s="2" t="s">
        <v>401</v>
      </c>
      <c r="Q287" s="2" t="s">
        <v>402</v>
      </c>
      <c r="R287" s="2">
        <v>40</v>
      </c>
      <c r="S287" s="85">
        <v>5.6100000000000004E-3</v>
      </c>
      <c r="T287" s="2">
        <v>0</v>
      </c>
      <c r="U287" s="2" t="s">
        <v>227</v>
      </c>
      <c r="V287" s="2"/>
      <c r="W287" s="2"/>
      <c r="X287" s="2"/>
      <c r="Y287" s="2"/>
      <c r="Z287" s="29"/>
    </row>
    <row r="288" spans="1:26" x14ac:dyDescent="0.35">
      <c r="A288" s="28" t="b">
        <v>1</v>
      </c>
      <c r="B288" s="2" t="s">
        <v>307</v>
      </c>
      <c r="C288" s="2" t="s">
        <v>308</v>
      </c>
      <c r="D288" s="2">
        <v>33.14</v>
      </c>
      <c r="E288" s="85">
        <v>6.0400000000000002E-3</v>
      </c>
      <c r="F288" s="2">
        <v>0</v>
      </c>
      <c r="G288" s="2"/>
      <c r="H288" s="2"/>
      <c r="I288" s="2">
        <f t="shared" si="82"/>
        <v>6.8599999999999994</v>
      </c>
      <c r="J288" s="85">
        <f t="shared" si="79"/>
        <v>5.6900000000000013</v>
      </c>
      <c r="K288" s="85">
        <f t="shared" si="83"/>
        <v>-1.1699999999999982</v>
      </c>
      <c r="L288" s="2">
        <f t="shared" si="80"/>
        <v>2.2501169693776157</v>
      </c>
      <c r="M288" s="29">
        <f t="shared" ref="M288" si="101">AVERAGE(L286:L288)</f>
        <v>3.06982244848097</v>
      </c>
      <c r="N288" s="2"/>
      <c r="O288" s="28" t="b">
        <v>1</v>
      </c>
      <c r="P288" s="2" t="s">
        <v>403</v>
      </c>
      <c r="Q288" s="2" t="s">
        <v>404</v>
      </c>
      <c r="R288" s="2">
        <v>40</v>
      </c>
      <c r="S288" s="85">
        <v>5.6100000000000004E-3</v>
      </c>
      <c r="T288" s="2">
        <v>0</v>
      </c>
      <c r="U288" s="2" t="s">
        <v>227</v>
      </c>
      <c r="V288" s="2"/>
      <c r="W288" s="2"/>
      <c r="X288" s="2"/>
      <c r="Y288" s="2"/>
      <c r="Z288" s="29"/>
    </row>
    <row r="289" spans="1:26" x14ac:dyDescent="0.35">
      <c r="A289" s="28" t="b">
        <v>1</v>
      </c>
      <c r="B289" s="2" t="s">
        <v>309</v>
      </c>
      <c r="C289" s="2" t="s">
        <v>735</v>
      </c>
      <c r="D289" s="2">
        <v>32.93</v>
      </c>
      <c r="E289" s="85">
        <v>7.1599999999999997E-3</v>
      </c>
      <c r="F289" s="2">
        <v>0</v>
      </c>
      <c r="G289" s="2"/>
      <c r="H289" s="2"/>
      <c r="I289" s="2">
        <f t="shared" si="82"/>
        <v>5.2299999999999969</v>
      </c>
      <c r="J289" s="85">
        <f t="shared" si="79"/>
        <v>5.6900000000000013</v>
      </c>
      <c r="K289" s="85">
        <f t="shared" si="83"/>
        <v>0.46000000000000441</v>
      </c>
      <c r="L289" s="2">
        <f t="shared" si="80"/>
        <v>0.7269862586601531</v>
      </c>
      <c r="M289" s="29"/>
      <c r="N289" s="2"/>
      <c r="O289" s="28" t="b">
        <v>1</v>
      </c>
      <c r="P289" s="2" t="s">
        <v>420</v>
      </c>
      <c r="Q289" s="2" t="s">
        <v>421</v>
      </c>
      <c r="R289" s="2">
        <v>38.159999999999997</v>
      </c>
      <c r="S289" s="85">
        <v>1.8700000000000001E-2</v>
      </c>
      <c r="T289" s="2">
        <v>0</v>
      </c>
      <c r="U289" s="2"/>
      <c r="V289" s="87"/>
      <c r="W289" s="17"/>
      <c r="X289" s="2"/>
      <c r="Y289" s="2"/>
      <c r="Z289" s="29"/>
    </row>
    <row r="290" spans="1:26" x14ac:dyDescent="0.35">
      <c r="A290" s="28" t="b">
        <v>1</v>
      </c>
      <c r="B290" s="2" t="s">
        <v>310</v>
      </c>
      <c r="C290" s="2" t="s">
        <v>736</v>
      </c>
      <c r="D290" s="2">
        <v>35.08</v>
      </c>
      <c r="E290" s="85">
        <v>2.2000000000000001E-3</v>
      </c>
      <c r="F290" s="2">
        <v>0</v>
      </c>
      <c r="G290" s="2"/>
      <c r="H290" s="2"/>
      <c r="I290" s="2">
        <f t="shared" si="82"/>
        <v>4.9200000000000017</v>
      </c>
      <c r="J290" s="85">
        <f t="shared" si="79"/>
        <v>5.6900000000000013</v>
      </c>
      <c r="K290" s="85">
        <f t="shared" si="83"/>
        <v>0.76999999999999957</v>
      </c>
      <c r="L290" s="2">
        <f t="shared" si="80"/>
        <v>0.58641747461593952</v>
      </c>
      <c r="M290" s="29"/>
      <c r="N290" s="2"/>
      <c r="O290" s="28" t="b">
        <v>1</v>
      </c>
      <c r="P290" s="2" t="s">
        <v>422</v>
      </c>
      <c r="Q290" s="2" t="s">
        <v>423</v>
      </c>
      <c r="R290" s="2">
        <v>40</v>
      </c>
      <c r="S290" s="85">
        <v>5.6100000000000004E-3</v>
      </c>
      <c r="T290" s="2">
        <v>0</v>
      </c>
      <c r="U290" s="2" t="s">
        <v>227</v>
      </c>
      <c r="V290" s="2"/>
      <c r="W290" s="2"/>
      <c r="X290" s="17"/>
      <c r="Y290" s="2"/>
      <c r="Z290" s="29"/>
    </row>
    <row r="291" spans="1:26" x14ac:dyDescent="0.35">
      <c r="A291" s="111" t="b">
        <v>1</v>
      </c>
      <c r="B291" s="87" t="s">
        <v>311</v>
      </c>
      <c r="C291" s="87" t="s">
        <v>737</v>
      </c>
      <c r="D291" s="87">
        <v>33.04</v>
      </c>
      <c r="E291" s="88">
        <v>6.5300000000000002E-3</v>
      </c>
      <c r="F291" s="87">
        <v>0</v>
      </c>
      <c r="G291" s="87"/>
      <c r="H291" s="87"/>
      <c r="I291" s="2">
        <f t="shared" si="82"/>
        <v>4.230000000000004</v>
      </c>
      <c r="J291" s="85">
        <f t="shared" si="79"/>
        <v>5.6900000000000013</v>
      </c>
      <c r="K291" s="85">
        <f t="shared" si="83"/>
        <v>1.4599999999999973</v>
      </c>
      <c r="L291" s="2">
        <f t="shared" si="80"/>
        <v>0.36349312933007832</v>
      </c>
      <c r="M291" s="29">
        <f t="shared" ref="M291" si="102">AVERAGE(L289:L291)</f>
        <v>0.55896562086872359</v>
      </c>
      <c r="N291" s="2"/>
      <c r="O291" s="30" t="b">
        <v>1</v>
      </c>
      <c r="P291" s="31" t="s">
        <v>424</v>
      </c>
      <c r="Q291" s="31" t="s">
        <v>425</v>
      </c>
      <c r="R291" s="31">
        <v>37.270000000000003</v>
      </c>
      <c r="S291" s="90">
        <v>3.3399999999999999E-2</v>
      </c>
      <c r="T291" s="31">
        <v>0</v>
      </c>
      <c r="U291" s="31"/>
      <c r="V291" s="31"/>
      <c r="W291" s="31"/>
      <c r="X291" s="2"/>
      <c r="Y291" s="17"/>
      <c r="Z291" s="29"/>
    </row>
    <row r="292" spans="1:26" x14ac:dyDescent="0.35">
      <c r="A292" s="111" t="b">
        <v>1</v>
      </c>
      <c r="B292" s="87" t="s">
        <v>312</v>
      </c>
      <c r="C292" s="87" t="s">
        <v>738</v>
      </c>
      <c r="D292" s="87">
        <v>32.71</v>
      </c>
      <c r="E292" s="88">
        <v>8.6300000000000005E-3</v>
      </c>
      <c r="F292" s="87">
        <v>0</v>
      </c>
      <c r="G292" s="87"/>
      <c r="H292" s="87"/>
      <c r="I292" s="2">
        <f t="shared" si="82"/>
        <v>6.740000000000002</v>
      </c>
      <c r="J292" s="85">
        <f t="shared" si="79"/>
        <v>5.6900000000000013</v>
      </c>
      <c r="K292" s="85">
        <f t="shared" si="83"/>
        <v>-1.0500000000000007</v>
      </c>
      <c r="L292" s="2">
        <f t="shared" si="80"/>
        <v>2.0705298476827561</v>
      </c>
      <c r="M292" s="29"/>
      <c r="N292" s="2"/>
      <c r="O292" t="b">
        <v>1</v>
      </c>
      <c r="P292" t="s">
        <v>441</v>
      </c>
      <c r="Q292" t="s">
        <v>442</v>
      </c>
      <c r="R292">
        <v>39.450000000000003</v>
      </c>
      <c r="S292" s="99">
        <v>8.0400000000000003E-3</v>
      </c>
      <c r="T292">
        <v>0</v>
      </c>
      <c r="X292" s="31"/>
      <c r="Y292" s="31"/>
      <c r="Z292" s="89"/>
    </row>
    <row r="293" spans="1:26" x14ac:dyDescent="0.35">
      <c r="A293" s="111" t="b">
        <v>1</v>
      </c>
      <c r="B293" s="87" t="s">
        <v>313</v>
      </c>
      <c r="C293" s="87" t="s">
        <v>739</v>
      </c>
      <c r="D293" s="87">
        <v>31.9</v>
      </c>
      <c r="E293" s="88">
        <v>1.9300000000000001E-2</v>
      </c>
      <c r="F293" s="87">
        <v>0</v>
      </c>
      <c r="G293" s="87"/>
      <c r="H293" s="87"/>
      <c r="I293" s="2">
        <f t="shared" si="82"/>
        <v>8.1000000000000014</v>
      </c>
      <c r="J293" s="85">
        <f t="shared" si="79"/>
        <v>5.6900000000000013</v>
      </c>
      <c r="K293" s="85">
        <f t="shared" si="83"/>
        <v>-2.41</v>
      </c>
      <c r="L293" s="2">
        <f t="shared" si="80"/>
        <v>5.3147432563860466</v>
      </c>
      <c r="M293" s="29"/>
      <c r="N293" s="17"/>
      <c r="O293" t="b">
        <v>1</v>
      </c>
      <c r="P293" t="s">
        <v>443</v>
      </c>
      <c r="Q293" t="s">
        <v>444</v>
      </c>
      <c r="R293">
        <v>40</v>
      </c>
      <c r="S293" s="99">
        <v>5.6100000000000004E-3</v>
      </c>
      <c r="T293">
        <v>0</v>
      </c>
      <c r="U293" t="s">
        <v>227</v>
      </c>
      <c r="Z293" s="32"/>
    </row>
    <row r="294" spans="1:26" x14ac:dyDescent="0.35">
      <c r="A294" s="110" t="b">
        <v>1</v>
      </c>
      <c r="B294" s="107" t="s">
        <v>314</v>
      </c>
      <c r="C294" s="107" t="s">
        <v>740</v>
      </c>
      <c r="D294" s="107">
        <v>32.96</v>
      </c>
      <c r="E294" s="108">
        <v>6.96E-3</v>
      </c>
      <c r="F294" s="107">
        <v>0</v>
      </c>
      <c r="G294" s="107"/>
      <c r="H294" s="107"/>
      <c r="I294" s="2">
        <f t="shared" si="82"/>
        <v>7.0399999999999991</v>
      </c>
      <c r="J294" s="85">
        <f t="shared" si="79"/>
        <v>5.6900000000000013</v>
      </c>
      <c r="K294" s="85">
        <f t="shared" si="83"/>
        <v>-1.3499999999999979</v>
      </c>
      <c r="L294" s="2">
        <f t="shared" si="80"/>
        <v>2.5491212546385205</v>
      </c>
      <c r="M294" s="29">
        <f t="shared" ref="M294" si="103">AVERAGE(L292:L294)</f>
        <v>3.3114647862357742</v>
      </c>
      <c r="N294" s="2"/>
      <c r="O294" t="b">
        <v>1</v>
      </c>
      <c r="P294" t="s">
        <v>445</v>
      </c>
      <c r="Q294" t="s">
        <v>446</v>
      </c>
      <c r="R294">
        <v>40</v>
      </c>
      <c r="S294" s="99">
        <v>5.6100000000000004E-3</v>
      </c>
      <c r="T294">
        <v>0</v>
      </c>
      <c r="U294" t="s">
        <v>227</v>
      </c>
    </row>
  </sheetData>
  <conditionalFormatting sqref="L169:L29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21:L146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94"/>
  <sheetViews>
    <sheetView topLeftCell="A238" zoomScale="80" zoomScaleNormal="80" workbookViewId="0">
      <selection activeCell="L169" sqref="L169:L294"/>
    </sheetView>
  </sheetViews>
  <sheetFormatPr defaultRowHeight="14.5" x14ac:dyDescent="0.35"/>
  <cols>
    <col min="1" max="2" width="12.81640625" customWidth="1"/>
    <col min="3" max="6" width="15.26953125" customWidth="1"/>
    <col min="7" max="7" width="17" customWidth="1"/>
    <col min="8" max="8" width="3.6328125" customWidth="1"/>
    <col min="9" max="9" width="17.26953125" customWidth="1"/>
    <col min="10" max="10" width="15.7265625" customWidth="1"/>
    <col min="11" max="11" width="14.54296875" customWidth="1"/>
    <col min="12" max="12" width="12.26953125" bestFit="1" customWidth="1"/>
    <col min="15" max="15" width="10.54296875" customWidth="1"/>
    <col min="17" max="17" width="14.81640625" customWidth="1"/>
    <col min="18" max="18" width="12" customWidth="1"/>
    <col min="19" max="19" width="11.7265625" customWidth="1"/>
    <col min="20" max="20" width="11.1796875" customWidth="1"/>
    <col min="23" max="25" width="11" customWidth="1"/>
  </cols>
  <sheetData>
    <row r="1" spans="1:26" s="1" customFormat="1" x14ac:dyDescent="0.35">
      <c r="A1" s="101" t="s">
        <v>760</v>
      </c>
      <c r="B1" s="6" t="s">
        <v>147</v>
      </c>
      <c r="C1" s="6"/>
      <c r="D1" s="6"/>
      <c r="E1" s="6"/>
      <c r="F1" s="6"/>
      <c r="G1" s="6"/>
      <c r="H1" s="6"/>
      <c r="I1" s="6"/>
      <c r="J1" s="6"/>
      <c r="K1" s="6"/>
      <c r="L1" s="6"/>
      <c r="M1" s="34"/>
      <c r="N1" s="17"/>
      <c r="O1" s="33" t="s">
        <v>148</v>
      </c>
      <c r="P1" s="6"/>
      <c r="Q1" s="6"/>
      <c r="R1" s="6"/>
      <c r="S1" s="6"/>
      <c r="T1" s="6"/>
      <c r="U1" s="6"/>
      <c r="V1" s="6"/>
      <c r="W1" s="6"/>
      <c r="X1" s="6"/>
      <c r="Y1" s="6"/>
      <c r="Z1" s="34"/>
    </row>
    <row r="2" spans="1:26" s="84" customFormat="1" ht="42" customHeight="1" x14ac:dyDescent="0.35">
      <c r="A2" s="81" t="s">
        <v>149</v>
      </c>
      <c r="B2" s="82" t="s">
        <v>150</v>
      </c>
      <c r="C2" s="82" t="s">
        <v>151</v>
      </c>
      <c r="D2" s="82" t="s">
        <v>152</v>
      </c>
      <c r="E2" s="82" t="s">
        <v>153</v>
      </c>
      <c r="F2" s="82" t="s">
        <v>25</v>
      </c>
      <c r="G2" s="82" t="s">
        <v>278</v>
      </c>
      <c r="H2" s="82"/>
      <c r="I2" s="82" t="s">
        <v>154</v>
      </c>
      <c r="J2" s="82" t="s">
        <v>155</v>
      </c>
      <c r="K2" s="82" t="s">
        <v>156</v>
      </c>
      <c r="L2" s="82" t="s">
        <v>157</v>
      </c>
      <c r="M2" s="83" t="s">
        <v>158</v>
      </c>
      <c r="N2" s="82"/>
      <c r="O2" s="81" t="s">
        <v>149</v>
      </c>
      <c r="P2" s="82" t="s">
        <v>150</v>
      </c>
      <c r="Q2" s="82" t="s">
        <v>151</v>
      </c>
      <c r="R2" s="82" t="s">
        <v>152</v>
      </c>
      <c r="S2" s="82" t="s">
        <v>153</v>
      </c>
      <c r="T2" s="82" t="s">
        <v>25</v>
      </c>
      <c r="U2" s="82" t="s">
        <v>278</v>
      </c>
      <c r="V2" s="82"/>
      <c r="W2" s="82"/>
      <c r="X2" s="82"/>
      <c r="Y2" s="82"/>
      <c r="Z2" s="83"/>
    </row>
    <row r="3" spans="1:26" x14ac:dyDescent="0.35">
      <c r="A3" s="28" t="b">
        <v>1</v>
      </c>
      <c r="B3" s="2" t="s">
        <v>159</v>
      </c>
      <c r="C3" s="2" t="s">
        <v>160</v>
      </c>
      <c r="D3" s="2">
        <v>32.229999999999997</v>
      </c>
      <c r="E3" s="85">
        <v>9.4500000000000001E-2</v>
      </c>
      <c r="F3" s="2">
        <v>0.1</v>
      </c>
      <c r="G3" s="2"/>
      <c r="H3" s="2"/>
      <c r="I3" s="2"/>
      <c r="J3" s="2"/>
      <c r="K3" s="2"/>
      <c r="L3" s="2"/>
      <c r="M3" s="29"/>
      <c r="N3" s="2"/>
      <c r="O3" s="28" t="b">
        <v>1</v>
      </c>
      <c r="P3" s="2" t="s">
        <v>546</v>
      </c>
      <c r="Q3" s="2" t="s">
        <v>547</v>
      </c>
      <c r="R3" s="2">
        <v>19.5</v>
      </c>
      <c r="S3" s="85">
        <v>9.4600000000000004E-2</v>
      </c>
      <c r="T3" s="2">
        <v>0.1</v>
      </c>
      <c r="U3" s="2"/>
      <c r="V3" s="2"/>
      <c r="W3" s="2"/>
      <c r="X3" s="2"/>
      <c r="Y3" s="2"/>
      <c r="Z3" s="29"/>
    </row>
    <row r="4" spans="1:26" x14ac:dyDescent="0.35">
      <c r="A4" s="28" t="b">
        <v>1</v>
      </c>
      <c r="B4" s="2" t="s">
        <v>163</v>
      </c>
      <c r="C4" s="2" t="s">
        <v>164</v>
      </c>
      <c r="D4" s="2">
        <v>29.9</v>
      </c>
      <c r="E4" s="85">
        <v>0.51500000000000001</v>
      </c>
      <c r="F4" s="2">
        <v>0.1</v>
      </c>
      <c r="G4" s="2"/>
      <c r="H4" s="2"/>
      <c r="I4" s="2"/>
      <c r="J4" s="2"/>
      <c r="K4" s="2"/>
      <c r="L4" s="2"/>
      <c r="M4" s="29"/>
      <c r="N4" s="2"/>
      <c r="O4" s="28" t="b">
        <v>1</v>
      </c>
      <c r="P4" s="2" t="s">
        <v>548</v>
      </c>
      <c r="Q4" s="2" t="s">
        <v>549</v>
      </c>
      <c r="R4" s="2">
        <v>19.48</v>
      </c>
      <c r="S4" s="85">
        <v>9.5699999999999993E-2</v>
      </c>
      <c r="T4" s="2">
        <v>0.1</v>
      </c>
      <c r="U4" s="2"/>
      <c r="V4" s="2"/>
      <c r="W4" s="2"/>
      <c r="X4" s="2"/>
      <c r="Y4" s="2"/>
      <c r="Z4" s="29"/>
    </row>
    <row r="5" spans="1:26" x14ac:dyDescent="0.35">
      <c r="A5" s="28" t="b">
        <v>1</v>
      </c>
      <c r="B5" s="2" t="s">
        <v>167</v>
      </c>
      <c r="C5" s="2" t="s">
        <v>168</v>
      </c>
      <c r="D5" s="2">
        <v>31.93</v>
      </c>
      <c r="E5" s="85">
        <v>0.11700000000000001</v>
      </c>
      <c r="F5" s="2">
        <v>0.1</v>
      </c>
      <c r="G5" s="2"/>
      <c r="H5" s="2"/>
      <c r="I5" s="2"/>
      <c r="J5" s="2"/>
      <c r="K5" s="2"/>
      <c r="L5" s="2"/>
      <c r="M5" s="29"/>
      <c r="N5" s="2"/>
      <c r="O5" s="28" t="b">
        <v>1</v>
      </c>
      <c r="P5" s="2" t="s">
        <v>550</v>
      </c>
      <c r="Q5" s="2" t="s">
        <v>551</v>
      </c>
      <c r="R5" s="2">
        <v>19.47</v>
      </c>
      <c r="S5" s="85">
        <v>9.6799999999999997E-2</v>
      </c>
      <c r="T5" s="2">
        <v>0.1</v>
      </c>
      <c r="U5" s="2"/>
      <c r="V5" s="2"/>
      <c r="W5" s="2"/>
      <c r="X5" s="2"/>
      <c r="Y5" s="2"/>
      <c r="Z5" s="29"/>
    </row>
    <row r="6" spans="1:26" x14ac:dyDescent="0.35">
      <c r="A6" s="28" t="b">
        <v>1</v>
      </c>
      <c r="B6" s="2" t="s">
        <v>171</v>
      </c>
      <c r="C6" s="2" t="s">
        <v>172</v>
      </c>
      <c r="D6" s="2">
        <v>33.97</v>
      </c>
      <c r="E6" s="85">
        <v>2.6499999999999999E-2</v>
      </c>
      <c r="F6" s="2">
        <v>0.04</v>
      </c>
      <c r="G6" s="2"/>
      <c r="H6" s="2"/>
      <c r="I6" s="2"/>
      <c r="J6" s="2"/>
      <c r="K6" s="2"/>
      <c r="L6" s="2"/>
      <c r="M6" s="29"/>
      <c r="N6" s="2"/>
      <c r="O6" s="28" t="b">
        <v>1</v>
      </c>
      <c r="P6" s="2" t="s">
        <v>552</v>
      </c>
      <c r="Q6" s="2" t="s">
        <v>553</v>
      </c>
      <c r="R6" s="2">
        <v>20.62</v>
      </c>
      <c r="S6" s="85">
        <v>4.2700000000000002E-2</v>
      </c>
      <c r="T6" s="2">
        <v>0.04</v>
      </c>
      <c r="U6" s="2"/>
      <c r="V6" s="2"/>
      <c r="W6" s="2"/>
      <c r="X6" s="2"/>
      <c r="Y6" s="2"/>
      <c r="Z6" s="29"/>
    </row>
    <row r="7" spans="1:26" x14ac:dyDescent="0.35">
      <c r="A7" s="28" t="b">
        <v>1</v>
      </c>
      <c r="B7" s="2" t="s">
        <v>175</v>
      </c>
      <c r="C7" s="2" t="s">
        <v>176</v>
      </c>
      <c r="D7" s="2">
        <v>30.63</v>
      </c>
      <c r="E7" s="85">
        <v>0.30299999999999999</v>
      </c>
      <c r="F7" s="2">
        <v>0.04</v>
      </c>
      <c r="G7" s="2"/>
      <c r="H7" s="2"/>
      <c r="I7" s="2"/>
      <c r="J7" s="2"/>
      <c r="K7" s="2"/>
      <c r="L7" s="2"/>
      <c r="M7" s="29"/>
      <c r="N7" s="2"/>
      <c r="O7" s="28" t="b">
        <v>1</v>
      </c>
      <c r="P7" s="2" t="s">
        <v>554</v>
      </c>
      <c r="Q7" s="2" t="s">
        <v>555</v>
      </c>
      <c r="R7" s="2">
        <v>20.67</v>
      </c>
      <c r="S7" s="85">
        <v>4.1099999999999998E-2</v>
      </c>
      <c r="T7" s="2">
        <v>0.04</v>
      </c>
      <c r="U7" s="2"/>
      <c r="V7" s="2"/>
      <c r="W7" s="2"/>
      <c r="X7" s="2"/>
      <c r="Y7" s="2"/>
      <c r="Z7" s="29"/>
    </row>
    <row r="8" spans="1:26" x14ac:dyDescent="0.35">
      <c r="A8" s="28" t="b">
        <v>1</v>
      </c>
      <c r="B8" s="2" t="s">
        <v>179</v>
      </c>
      <c r="C8" s="2" t="s">
        <v>180</v>
      </c>
      <c r="D8" s="2">
        <v>33.54</v>
      </c>
      <c r="E8" s="85">
        <v>3.6299999999999999E-2</v>
      </c>
      <c r="F8" s="2">
        <v>0.04</v>
      </c>
      <c r="G8" s="2">
        <f>AVERAGE(D6:D8)</f>
        <v>32.713333333333331</v>
      </c>
      <c r="H8" s="2"/>
      <c r="I8" s="2">
        <f>U8-G8</f>
        <v>-12.106666666666662</v>
      </c>
      <c r="J8" s="2">
        <f>U8-G8</f>
        <v>-12.106666666666662</v>
      </c>
      <c r="K8" s="2">
        <f>J8-I8</f>
        <v>0</v>
      </c>
      <c r="L8" s="2">
        <f>2^(-K8)</f>
        <v>1</v>
      </c>
      <c r="M8" s="29"/>
      <c r="N8" s="2"/>
      <c r="O8" s="28" t="b">
        <v>1</v>
      </c>
      <c r="P8" s="2" t="s">
        <v>556</v>
      </c>
      <c r="Q8" s="2" t="s">
        <v>557</v>
      </c>
      <c r="R8" s="2">
        <v>20.53</v>
      </c>
      <c r="S8" s="85">
        <v>4.5400000000000003E-2</v>
      </c>
      <c r="T8" s="2">
        <v>0.04</v>
      </c>
      <c r="U8" s="2">
        <f>AVERAGE(R6:R8)</f>
        <v>20.606666666666669</v>
      </c>
      <c r="V8" s="2"/>
      <c r="W8" s="2"/>
      <c r="X8" s="2"/>
      <c r="Y8" s="2"/>
      <c r="Z8" s="29"/>
    </row>
    <row r="9" spans="1:26" x14ac:dyDescent="0.35">
      <c r="A9" s="28" t="b">
        <v>1</v>
      </c>
      <c r="B9" s="2" t="s">
        <v>183</v>
      </c>
      <c r="C9" s="2" t="s">
        <v>184</v>
      </c>
      <c r="D9" s="2">
        <v>35.92</v>
      </c>
      <c r="E9" s="85">
        <v>6.4400000000000004E-3</v>
      </c>
      <c r="F9" s="2">
        <v>8.0000000000000002E-3</v>
      </c>
      <c r="G9" s="2"/>
      <c r="H9" s="2"/>
      <c r="I9" s="2"/>
      <c r="J9" s="2"/>
      <c r="K9" s="2"/>
      <c r="L9" s="2"/>
      <c r="M9" s="29"/>
      <c r="N9" s="2"/>
      <c r="O9" s="28" t="b">
        <v>1</v>
      </c>
      <c r="P9" s="2" t="s">
        <v>558</v>
      </c>
      <c r="Q9" s="2" t="s">
        <v>559</v>
      </c>
      <c r="R9" s="2">
        <v>23</v>
      </c>
      <c r="S9" s="85">
        <v>7.8399999999999997E-3</v>
      </c>
      <c r="T9" s="2">
        <v>8.0000000000000002E-3</v>
      </c>
      <c r="U9" s="2"/>
      <c r="V9" s="2"/>
      <c r="W9" s="2"/>
      <c r="X9" s="2"/>
      <c r="Y9" s="2"/>
      <c r="Z9" s="29"/>
    </row>
    <row r="10" spans="1:26" x14ac:dyDescent="0.35">
      <c r="A10" s="28" t="b">
        <v>1</v>
      </c>
      <c r="B10" s="2" t="s">
        <v>187</v>
      </c>
      <c r="C10" s="2" t="s">
        <v>188</v>
      </c>
      <c r="D10" s="2">
        <v>33.159999999999997</v>
      </c>
      <c r="E10" s="85">
        <v>4.8000000000000001E-2</v>
      </c>
      <c r="F10" s="2">
        <v>8.0000000000000002E-3</v>
      </c>
      <c r="G10" s="2"/>
      <c r="H10" s="2"/>
      <c r="I10" s="2"/>
      <c r="J10" s="2"/>
      <c r="K10" s="2"/>
      <c r="L10" s="2"/>
      <c r="M10" s="29"/>
      <c r="N10" s="2"/>
      <c r="O10" s="28" t="b">
        <v>1</v>
      </c>
      <c r="P10" s="2" t="s">
        <v>560</v>
      </c>
      <c r="Q10" s="2" t="s">
        <v>561</v>
      </c>
      <c r="R10" s="2">
        <v>23.17</v>
      </c>
      <c r="S10" s="85">
        <v>6.9300000000000004E-3</v>
      </c>
      <c r="T10" s="2">
        <v>8.0000000000000002E-3</v>
      </c>
      <c r="U10" s="2"/>
      <c r="V10" s="2"/>
      <c r="W10" s="2"/>
      <c r="X10" s="2"/>
      <c r="Y10" s="2"/>
      <c r="Z10" s="29"/>
    </row>
    <row r="11" spans="1:26" x14ac:dyDescent="0.35">
      <c r="A11" s="28" t="b">
        <v>1</v>
      </c>
      <c r="B11" s="2" t="s">
        <v>191</v>
      </c>
      <c r="C11" s="2" t="s">
        <v>192</v>
      </c>
      <c r="D11" s="2">
        <v>36.06</v>
      </c>
      <c r="E11" s="85">
        <v>5.8300000000000001E-3</v>
      </c>
      <c r="F11" s="2">
        <v>8.0000000000000002E-3</v>
      </c>
      <c r="G11" s="2"/>
      <c r="H11" s="2"/>
      <c r="I11" s="2"/>
      <c r="J11" s="2"/>
      <c r="K11" s="2"/>
      <c r="L11" s="2"/>
      <c r="M11" s="29"/>
      <c r="N11" s="2"/>
      <c r="O11" s="28" t="b">
        <v>1</v>
      </c>
      <c r="P11" s="2" t="s">
        <v>562</v>
      </c>
      <c r="Q11" s="2" t="s">
        <v>563</v>
      </c>
      <c r="R11" s="2">
        <v>22.98</v>
      </c>
      <c r="S11" s="85">
        <v>7.92E-3</v>
      </c>
      <c r="T11" s="2">
        <v>8.0000000000000002E-3</v>
      </c>
      <c r="U11" s="2"/>
      <c r="V11" s="2"/>
      <c r="W11" s="2"/>
      <c r="X11" s="2"/>
      <c r="Y11" s="2"/>
      <c r="Z11" s="29"/>
    </row>
    <row r="12" spans="1:26" x14ac:dyDescent="0.35">
      <c r="A12" s="28" t="b">
        <v>1</v>
      </c>
      <c r="B12" s="2" t="s">
        <v>195</v>
      </c>
      <c r="C12" s="2" t="s">
        <v>196</v>
      </c>
      <c r="D12" s="2">
        <v>40</v>
      </c>
      <c r="E12" s="85">
        <v>3.3E-4</v>
      </c>
      <c r="F12" s="2">
        <v>1.6000000000000001E-3</v>
      </c>
      <c r="G12" s="2" t="s">
        <v>222</v>
      </c>
      <c r="H12" s="2"/>
      <c r="I12" s="2"/>
      <c r="J12" s="2"/>
      <c r="K12" s="2"/>
      <c r="L12" s="2"/>
      <c r="M12" s="29"/>
      <c r="N12" s="2"/>
      <c r="O12" s="28" t="b">
        <v>1</v>
      </c>
      <c r="P12" s="2" t="s">
        <v>564</v>
      </c>
      <c r="Q12" s="2" t="s">
        <v>565</v>
      </c>
      <c r="R12" s="2">
        <v>25.59</v>
      </c>
      <c r="S12" s="85">
        <v>1.47E-3</v>
      </c>
      <c r="T12" s="2">
        <v>1.6000000000000001E-3</v>
      </c>
      <c r="U12" s="2"/>
      <c r="V12" s="2"/>
      <c r="W12" s="2"/>
      <c r="X12" s="2"/>
      <c r="Y12" s="2"/>
      <c r="Z12" s="29"/>
    </row>
    <row r="13" spans="1:26" x14ac:dyDescent="0.35">
      <c r="A13" s="28" t="b">
        <v>1</v>
      </c>
      <c r="B13" s="2" t="s">
        <v>199</v>
      </c>
      <c r="C13" s="2" t="s">
        <v>200</v>
      </c>
      <c r="D13" s="2">
        <v>34.46</v>
      </c>
      <c r="E13" s="85">
        <v>1.8599999999999998E-2</v>
      </c>
      <c r="F13" s="2">
        <v>1.6000000000000001E-3</v>
      </c>
      <c r="G13" s="2"/>
      <c r="H13" s="2"/>
      <c r="I13" s="2"/>
      <c r="J13" s="2"/>
      <c r="K13" s="2"/>
      <c r="L13" s="2"/>
      <c r="M13" s="29"/>
      <c r="N13" s="2"/>
      <c r="O13" s="28" t="b">
        <v>1</v>
      </c>
      <c r="P13" s="2" t="s">
        <v>566</v>
      </c>
      <c r="Q13" s="2" t="s">
        <v>567</v>
      </c>
      <c r="R13" s="2">
        <v>25.67</v>
      </c>
      <c r="S13" s="85">
        <v>1.4E-3</v>
      </c>
      <c r="T13" s="2">
        <v>1.6000000000000001E-3</v>
      </c>
      <c r="U13" s="2"/>
      <c r="V13" s="2"/>
      <c r="W13" s="2"/>
      <c r="X13" s="2"/>
      <c r="Y13" s="2"/>
      <c r="Z13" s="29"/>
    </row>
    <row r="14" spans="1:26" x14ac:dyDescent="0.35">
      <c r="A14" s="28" t="b">
        <v>1</v>
      </c>
      <c r="B14" s="2" t="s">
        <v>203</v>
      </c>
      <c r="C14" s="2" t="s">
        <v>204</v>
      </c>
      <c r="D14" s="2">
        <v>37.619999999999997</v>
      </c>
      <c r="E14" s="85">
        <v>1.8699999999999999E-3</v>
      </c>
      <c r="F14" s="2">
        <v>1.6000000000000001E-3</v>
      </c>
      <c r="G14" s="2"/>
      <c r="H14" s="2"/>
      <c r="I14" s="2"/>
      <c r="J14" s="2"/>
      <c r="K14" s="2"/>
      <c r="L14" s="2"/>
      <c r="M14" s="29"/>
      <c r="N14" s="2"/>
      <c r="O14" s="28" t="b">
        <v>1</v>
      </c>
      <c r="P14" s="2" t="s">
        <v>568</v>
      </c>
      <c r="Q14" s="2" t="s">
        <v>569</v>
      </c>
      <c r="R14" s="2">
        <v>25.52</v>
      </c>
      <c r="S14" s="85">
        <v>1.5299999999999999E-3</v>
      </c>
      <c r="T14" s="2">
        <v>1.6000000000000001E-3</v>
      </c>
      <c r="U14" s="2"/>
      <c r="V14" s="2"/>
      <c r="W14" s="2"/>
      <c r="X14" s="2"/>
      <c r="Y14" s="2"/>
      <c r="Z14" s="29"/>
    </row>
    <row r="15" spans="1:26" x14ac:dyDescent="0.35">
      <c r="A15" s="28" t="b">
        <v>0</v>
      </c>
      <c r="B15" s="2" t="s">
        <v>207</v>
      </c>
      <c r="C15" s="2" t="s">
        <v>208</v>
      </c>
      <c r="D15" s="2"/>
      <c r="E15" s="85"/>
      <c r="F15" s="2">
        <v>1E-3</v>
      </c>
      <c r="G15" s="2"/>
      <c r="H15" s="2"/>
      <c r="I15" s="2"/>
      <c r="J15" s="2"/>
      <c r="K15" s="2"/>
      <c r="L15" s="2"/>
      <c r="M15" s="29"/>
      <c r="N15" s="2"/>
      <c r="O15" s="28" t="b">
        <v>1</v>
      </c>
      <c r="P15" s="2" t="s">
        <v>570</v>
      </c>
      <c r="Q15" s="2" t="s">
        <v>571</v>
      </c>
      <c r="R15" s="2">
        <v>26.02</v>
      </c>
      <c r="S15" s="85">
        <v>1.15E-3</v>
      </c>
      <c r="T15" s="2">
        <v>1E-3</v>
      </c>
      <c r="U15" s="2"/>
      <c r="V15" s="2"/>
      <c r="W15" s="2"/>
      <c r="X15" s="2"/>
      <c r="Y15" s="2"/>
      <c r="Z15" s="29"/>
    </row>
    <row r="16" spans="1:26" x14ac:dyDescent="0.35">
      <c r="A16" s="28" t="b">
        <v>0</v>
      </c>
      <c r="B16" s="2" t="s">
        <v>211</v>
      </c>
      <c r="C16" s="2" t="s">
        <v>212</v>
      </c>
      <c r="D16" s="2"/>
      <c r="E16" s="85"/>
      <c r="F16" s="2">
        <v>1E-3</v>
      </c>
      <c r="G16" s="2"/>
      <c r="H16" s="2"/>
      <c r="I16" s="2"/>
      <c r="J16" s="2"/>
      <c r="K16" s="2"/>
      <c r="L16" s="2"/>
      <c r="M16" s="29"/>
      <c r="N16" s="2"/>
      <c r="O16" s="28" t="b">
        <v>1</v>
      </c>
      <c r="P16" s="2" t="s">
        <v>572</v>
      </c>
      <c r="Q16" s="2" t="s">
        <v>573</v>
      </c>
      <c r="R16" s="2">
        <v>26.16</v>
      </c>
      <c r="S16" s="85">
        <v>1.06E-3</v>
      </c>
      <c r="T16" s="2">
        <v>1E-3</v>
      </c>
      <c r="U16" s="2"/>
      <c r="V16" s="2"/>
      <c r="W16" s="2"/>
      <c r="X16" s="2"/>
      <c r="Y16" s="2"/>
      <c r="Z16" s="29"/>
    </row>
    <row r="17" spans="1:26" x14ac:dyDescent="0.35">
      <c r="A17" s="28" t="b">
        <v>0</v>
      </c>
      <c r="B17" s="2" t="s">
        <v>215</v>
      </c>
      <c r="C17" s="2" t="s">
        <v>216</v>
      </c>
      <c r="D17" s="2"/>
      <c r="E17" s="85"/>
      <c r="F17" s="2">
        <v>1E-3</v>
      </c>
      <c r="G17" s="2"/>
      <c r="H17" s="2"/>
      <c r="I17" s="2"/>
      <c r="J17" s="2"/>
      <c r="K17" s="2"/>
      <c r="L17" s="2"/>
      <c r="M17" s="29"/>
      <c r="N17" s="2"/>
      <c r="O17" s="28" t="b">
        <v>1</v>
      </c>
      <c r="P17" s="2" t="s">
        <v>574</v>
      </c>
      <c r="Q17" s="2" t="s">
        <v>575</v>
      </c>
      <c r="R17" s="2">
        <v>26.51</v>
      </c>
      <c r="S17" s="85">
        <v>8.7600000000000004E-4</v>
      </c>
      <c r="T17" s="2">
        <v>1E-3</v>
      </c>
      <c r="U17" s="2"/>
      <c r="V17" s="2"/>
      <c r="W17" s="2"/>
      <c r="X17" s="2"/>
      <c r="Y17" s="2"/>
      <c r="Z17" s="29"/>
    </row>
    <row r="18" spans="1:26" x14ac:dyDescent="0.35">
      <c r="A18" s="28" t="b">
        <v>1</v>
      </c>
      <c r="B18" s="2" t="s">
        <v>219</v>
      </c>
      <c r="C18" s="2" t="s">
        <v>405</v>
      </c>
      <c r="D18" s="2"/>
      <c r="E18" s="85"/>
      <c r="F18" s="2">
        <v>0</v>
      </c>
      <c r="G18" s="2"/>
      <c r="H18" s="2"/>
      <c r="I18" s="2"/>
      <c r="J18" s="2"/>
      <c r="K18" s="2"/>
      <c r="L18" s="2"/>
      <c r="M18" s="29"/>
      <c r="N18" s="2"/>
      <c r="O18" s="28" t="b">
        <v>1</v>
      </c>
      <c r="P18" s="2" t="s">
        <v>576</v>
      </c>
      <c r="Q18" s="2" t="s">
        <v>577</v>
      </c>
      <c r="R18" s="2">
        <v>40</v>
      </c>
      <c r="S18" s="85">
        <v>6.2000000000000003E-5</v>
      </c>
      <c r="T18" s="2">
        <v>0</v>
      </c>
      <c r="U18" s="2" t="s">
        <v>227</v>
      </c>
      <c r="V18" s="2"/>
      <c r="W18" s="2"/>
      <c r="X18" s="2"/>
      <c r="Y18" s="2"/>
      <c r="Z18" s="29"/>
    </row>
    <row r="19" spans="1:26" x14ac:dyDescent="0.35">
      <c r="A19" s="28" t="b">
        <v>1</v>
      </c>
      <c r="B19" s="2" t="s">
        <v>221</v>
      </c>
      <c r="C19" s="2" t="s">
        <v>406</v>
      </c>
      <c r="D19" s="2">
        <v>34.090000000000003</v>
      </c>
      <c r="E19" s="85">
        <v>2.4299999999999999E-2</v>
      </c>
      <c r="F19" s="2">
        <v>0</v>
      </c>
      <c r="G19" s="2"/>
      <c r="H19" s="2"/>
      <c r="I19" s="2"/>
      <c r="J19" s="2"/>
      <c r="K19" s="2"/>
      <c r="L19" s="2"/>
      <c r="M19" s="29"/>
      <c r="N19" s="2"/>
      <c r="O19" s="28" t="b">
        <v>1</v>
      </c>
      <c r="P19" s="2" t="s">
        <v>578</v>
      </c>
      <c r="Q19" s="2" t="s">
        <v>579</v>
      </c>
      <c r="R19" s="2"/>
      <c r="S19" s="85"/>
      <c r="T19" s="2">
        <v>0</v>
      </c>
      <c r="U19" s="2"/>
      <c r="V19" s="2"/>
      <c r="W19" s="2"/>
      <c r="X19" s="2"/>
      <c r="Y19" s="2"/>
      <c r="Z19" s="29"/>
    </row>
    <row r="20" spans="1:26" x14ac:dyDescent="0.35">
      <c r="A20" s="28" t="b">
        <v>1</v>
      </c>
      <c r="B20" s="2" t="s">
        <v>224</v>
      </c>
      <c r="C20" s="2" t="s">
        <v>407</v>
      </c>
      <c r="D20" s="2"/>
      <c r="E20" s="85"/>
      <c r="F20" s="2">
        <v>0</v>
      </c>
      <c r="G20" s="2"/>
      <c r="H20" s="2"/>
      <c r="I20" s="2"/>
      <c r="J20" s="2"/>
      <c r="K20" s="2"/>
      <c r="L20" s="2"/>
      <c r="M20" s="29"/>
      <c r="N20" s="2"/>
      <c r="O20" s="28" t="b">
        <v>1</v>
      </c>
      <c r="P20" s="2" t="s">
        <v>580</v>
      </c>
      <c r="Q20" s="2" t="s">
        <v>581</v>
      </c>
      <c r="R20" s="2">
        <v>38.049999999999997</v>
      </c>
      <c r="S20" s="85">
        <v>5.1700000000000003E-5</v>
      </c>
      <c r="T20" s="2">
        <v>0</v>
      </c>
      <c r="U20" s="2" t="s">
        <v>233</v>
      </c>
      <c r="V20" s="2"/>
      <c r="W20" s="2"/>
      <c r="X20" s="2"/>
      <c r="Y20" s="2"/>
      <c r="Z20" s="29"/>
    </row>
    <row r="21" spans="1:26" x14ac:dyDescent="0.35">
      <c r="A21" s="28" t="b">
        <v>1</v>
      </c>
      <c r="B21" s="2" t="s">
        <v>226</v>
      </c>
      <c r="C21" s="2" t="s">
        <v>426</v>
      </c>
      <c r="D21" s="2">
        <v>33.68</v>
      </c>
      <c r="E21" s="85">
        <v>3.2899999999999999E-2</v>
      </c>
      <c r="F21" s="2">
        <v>0</v>
      </c>
      <c r="G21" s="2"/>
      <c r="H21" s="2"/>
      <c r="I21" s="2">
        <f>R21-D21</f>
        <v>-12.07</v>
      </c>
      <c r="J21" s="85">
        <f>$U$8-$G$8</f>
        <v>-12.106666666666662</v>
      </c>
      <c r="K21" s="85">
        <f>J21-I21</f>
        <v>-3.666666666666174E-2</v>
      </c>
      <c r="L21" s="2">
        <f>2^(-K21)</f>
        <v>1.0257411214340142</v>
      </c>
      <c r="M21" s="29"/>
      <c r="N21" s="2"/>
      <c r="O21" s="28" t="b">
        <v>1</v>
      </c>
      <c r="P21" s="2" t="s">
        <v>582</v>
      </c>
      <c r="Q21" s="2" t="s">
        <v>583</v>
      </c>
      <c r="R21" s="2">
        <v>21.61</v>
      </c>
      <c r="S21" s="85">
        <v>2.1100000000000001E-2</v>
      </c>
      <c r="T21" s="2">
        <v>0</v>
      </c>
      <c r="U21" s="2"/>
      <c r="V21" s="2"/>
      <c r="W21" s="2"/>
      <c r="X21" s="2"/>
      <c r="Y21" s="2"/>
      <c r="Z21" s="29"/>
    </row>
    <row r="22" spans="1:26" x14ac:dyDescent="0.35">
      <c r="A22" s="28" t="b">
        <v>1</v>
      </c>
      <c r="B22" s="2" t="s">
        <v>229</v>
      </c>
      <c r="C22" s="2" t="s">
        <v>427</v>
      </c>
      <c r="D22" s="2">
        <v>31.79</v>
      </c>
      <c r="E22" s="85">
        <v>0.13</v>
      </c>
      <c r="F22" s="2">
        <v>0</v>
      </c>
      <c r="G22" s="2" t="s">
        <v>233</v>
      </c>
      <c r="H22" s="2"/>
      <c r="I22" s="2">
        <f>R22-D22</f>
        <v>-10.02</v>
      </c>
      <c r="J22" s="85">
        <f>$U$8-$G$8</f>
        <v>-12.106666666666662</v>
      </c>
      <c r="K22" s="85">
        <f>J22-I22</f>
        <v>-2.0866666666666625</v>
      </c>
      <c r="L22" s="2">
        <f t="shared" ref="L22:L85" si="0">2^(-K22)</f>
        <v>4.2476552158494174</v>
      </c>
      <c r="M22" s="29"/>
      <c r="N22" s="2"/>
      <c r="O22" s="28" t="b">
        <v>1</v>
      </c>
      <c r="P22" s="2" t="s">
        <v>584</v>
      </c>
      <c r="Q22" s="2" t="s">
        <v>585</v>
      </c>
      <c r="R22" s="2">
        <v>21.77</v>
      </c>
      <c r="S22" s="85">
        <v>1.8800000000000001E-2</v>
      </c>
      <c r="T22" s="2">
        <v>0</v>
      </c>
      <c r="U22" s="2"/>
      <c r="V22" s="2"/>
      <c r="W22" s="2"/>
      <c r="X22" s="2"/>
      <c r="Y22" s="2"/>
      <c r="Z22" s="29"/>
    </row>
    <row r="23" spans="1:26" x14ac:dyDescent="0.35">
      <c r="A23" s="28" t="b">
        <v>1</v>
      </c>
      <c r="B23" s="2" t="s">
        <v>231</v>
      </c>
      <c r="C23" s="2" t="s">
        <v>428</v>
      </c>
      <c r="D23" s="2">
        <v>33.119999999999997</v>
      </c>
      <c r="E23" s="85">
        <v>4.9500000000000002E-2</v>
      </c>
      <c r="F23" s="2">
        <v>0</v>
      </c>
      <c r="G23" s="2"/>
      <c r="H23" s="2"/>
      <c r="I23" s="2">
        <f t="shared" ref="I22:I25" si="1">R23-D23</f>
        <v>-11.509999999999998</v>
      </c>
      <c r="J23" s="85">
        <f t="shared" ref="J22:J85" si="2">$U$8-$G$8</f>
        <v>-12.106666666666662</v>
      </c>
      <c r="K23" s="85">
        <f t="shared" ref="K22:K25" si="3">J23-I23</f>
        <v>-0.59666666666666401</v>
      </c>
      <c r="L23" s="2">
        <f t="shared" si="0"/>
        <v>1.512218560239823</v>
      </c>
      <c r="M23" s="29">
        <f>AVERAGE(L21:L23)</f>
        <v>2.2618716325077517</v>
      </c>
      <c r="N23" s="2"/>
      <c r="O23" s="28" t="b">
        <v>1</v>
      </c>
      <c r="P23" s="2" t="s">
        <v>586</v>
      </c>
      <c r="Q23" s="2" t="s">
        <v>587</v>
      </c>
      <c r="R23" s="2">
        <v>21.61</v>
      </c>
      <c r="S23" s="85">
        <v>2.1000000000000001E-2</v>
      </c>
      <c r="T23" s="2">
        <v>0</v>
      </c>
      <c r="U23" s="2"/>
      <c r="V23" s="2"/>
      <c r="W23" s="2"/>
      <c r="X23" s="2"/>
      <c r="Y23" s="2"/>
      <c r="Z23" s="29"/>
    </row>
    <row r="24" spans="1:26" x14ac:dyDescent="0.35">
      <c r="A24" s="28" t="b">
        <v>1</v>
      </c>
      <c r="B24" s="2" t="s">
        <v>234</v>
      </c>
      <c r="C24" s="2" t="s">
        <v>447</v>
      </c>
      <c r="D24" s="2">
        <v>34.880000000000003</v>
      </c>
      <c r="E24" s="85">
        <v>1.37E-2</v>
      </c>
      <c r="F24" s="2">
        <v>0</v>
      </c>
      <c r="G24" s="2"/>
      <c r="H24" s="2"/>
      <c r="I24" s="2">
        <f t="shared" si="1"/>
        <v>-13.190000000000001</v>
      </c>
      <c r="J24" s="85">
        <f t="shared" si="2"/>
        <v>-12.106666666666662</v>
      </c>
      <c r="K24" s="85">
        <f t="shared" si="3"/>
        <v>1.0833333333333393</v>
      </c>
      <c r="L24" s="2">
        <f t="shared" si="0"/>
        <v>0.47193715634084482</v>
      </c>
      <c r="M24" s="29"/>
      <c r="N24" s="2"/>
      <c r="O24" s="28" t="b">
        <v>1</v>
      </c>
      <c r="P24" s="2" t="s">
        <v>588</v>
      </c>
      <c r="Q24" s="2" t="s">
        <v>589</v>
      </c>
      <c r="R24" s="2">
        <v>21.69</v>
      </c>
      <c r="S24" s="85">
        <v>1.9800000000000002E-2</v>
      </c>
      <c r="T24" s="2">
        <v>0</v>
      </c>
      <c r="U24" s="2"/>
      <c r="V24" s="2"/>
      <c r="W24" s="2"/>
      <c r="X24" s="2"/>
      <c r="Y24" s="2"/>
      <c r="Z24" s="29"/>
    </row>
    <row r="25" spans="1:26" x14ac:dyDescent="0.35">
      <c r="A25" s="86" t="b">
        <v>1</v>
      </c>
      <c r="B25" s="87" t="s">
        <v>236</v>
      </c>
      <c r="C25" s="87" t="s">
        <v>448</v>
      </c>
      <c r="D25" s="87">
        <v>32.5</v>
      </c>
      <c r="E25" s="88">
        <v>7.7600000000000002E-2</v>
      </c>
      <c r="F25" s="17">
        <v>0</v>
      </c>
      <c r="G25" s="17"/>
      <c r="H25" s="2"/>
      <c r="I25" s="2">
        <f t="shared" si="1"/>
        <v>-10.75</v>
      </c>
      <c r="J25" s="85">
        <f t="shared" si="2"/>
        <v>-12.106666666666662</v>
      </c>
      <c r="K25" s="85">
        <f t="shared" si="3"/>
        <v>-1.356666666666662</v>
      </c>
      <c r="L25" s="2">
        <f t="shared" si="0"/>
        <v>2.5609279543013561</v>
      </c>
      <c r="M25" s="29"/>
      <c r="N25" s="2"/>
      <c r="O25" s="28" t="b">
        <v>1</v>
      </c>
      <c r="P25" s="2" t="s">
        <v>590</v>
      </c>
      <c r="Q25" s="2" t="s">
        <v>591</v>
      </c>
      <c r="R25" s="2">
        <v>21.75</v>
      </c>
      <c r="S25" s="85">
        <v>1.9099999999999999E-2</v>
      </c>
      <c r="T25" s="2">
        <v>0</v>
      </c>
      <c r="U25" s="2"/>
      <c r="V25" s="2"/>
      <c r="W25" s="2"/>
      <c r="X25" s="2"/>
      <c r="Y25" s="2"/>
      <c r="Z25" s="29"/>
    </row>
    <row r="26" spans="1:26" x14ac:dyDescent="0.35">
      <c r="A26" s="28" t="b">
        <v>1</v>
      </c>
      <c r="B26" s="2" t="s">
        <v>238</v>
      </c>
      <c r="C26" s="2" t="s">
        <v>449</v>
      </c>
      <c r="D26" s="2">
        <v>34.090000000000003</v>
      </c>
      <c r="E26" s="85">
        <v>2.4299999999999999E-2</v>
      </c>
      <c r="F26" s="2">
        <v>0</v>
      </c>
      <c r="G26" s="3"/>
      <c r="H26" s="17"/>
      <c r="I26" s="2">
        <f t="shared" ref="I26:I89" si="4">R26-D26</f>
        <v>-12.450000000000003</v>
      </c>
      <c r="J26" s="85">
        <f t="shared" si="2"/>
        <v>-12.106666666666662</v>
      </c>
      <c r="K26" s="85">
        <f t="shared" ref="K26:K89" si="5">J26-I26</f>
        <v>0.34333333333334082</v>
      </c>
      <c r="L26" s="2">
        <f t="shared" si="0"/>
        <v>0.78821803597923346</v>
      </c>
      <c r="M26" s="29">
        <f t="shared" ref="M26" si="6">AVERAGE(L24:L26)</f>
        <v>1.2736943822071447</v>
      </c>
      <c r="N26" s="2"/>
      <c r="O26" s="86" t="b">
        <v>1</v>
      </c>
      <c r="P26" s="87" t="s">
        <v>592</v>
      </c>
      <c r="Q26" s="87" t="s">
        <v>593</v>
      </c>
      <c r="R26" s="87">
        <v>21.64</v>
      </c>
      <c r="S26" s="88">
        <v>2.07E-2</v>
      </c>
      <c r="T26" s="87">
        <v>0</v>
      </c>
      <c r="U26" s="87"/>
      <c r="V26" s="17"/>
      <c r="W26" s="17"/>
      <c r="X26" s="17"/>
      <c r="Y26" s="2"/>
      <c r="Z26" s="29"/>
    </row>
    <row r="27" spans="1:26" s="1" customFormat="1" x14ac:dyDescent="0.35">
      <c r="A27" s="28" t="b">
        <v>1</v>
      </c>
      <c r="B27" s="2" t="s">
        <v>240</v>
      </c>
      <c r="C27" s="2" t="s">
        <v>462</v>
      </c>
      <c r="D27" s="2">
        <v>36.22</v>
      </c>
      <c r="E27" s="85">
        <v>5.1599999999999997E-3</v>
      </c>
      <c r="F27" s="2">
        <v>0</v>
      </c>
      <c r="G27" s="35"/>
      <c r="H27" s="3"/>
      <c r="I27" s="2">
        <f t="shared" si="4"/>
        <v>-14</v>
      </c>
      <c r="J27" s="85">
        <f t="shared" si="2"/>
        <v>-12.106666666666662</v>
      </c>
      <c r="K27" s="85">
        <f t="shared" si="5"/>
        <v>1.893333333333338</v>
      </c>
      <c r="L27" s="2">
        <f t="shared" si="0"/>
        <v>0.26918439206187988</v>
      </c>
      <c r="M27" s="29"/>
      <c r="N27" s="2"/>
      <c r="O27" s="28" t="b">
        <v>1</v>
      </c>
      <c r="P27" s="2" t="s">
        <v>594</v>
      </c>
      <c r="Q27" s="2" t="s">
        <v>595</v>
      </c>
      <c r="R27" s="2">
        <v>22.22</v>
      </c>
      <c r="S27" s="85">
        <v>1.3599999999999999E-2</v>
      </c>
      <c r="T27" s="2">
        <v>0</v>
      </c>
      <c r="U27" s="2"/>
      <c r="V27" s="2"/>
      <c r="W27" s="2"/>
      <c r="X27" s="2"/>
      <c r="Y27" s="17"/>
      <c r="Z27" s="89"/>
    </row>
    <row r="28" spans="1:26" x14ac:dyDescent="0.35">
      <c r="A28" s="28" t="b">
        <v>1</v>
      </c>
      <c r="B28" s="2" t="s">
        <v>242</v>
      </c>
      <c r="C28" s="2" t="s">
        <v>463</v>
      </c>
      <c r="D28" s="2">
        <v>32.19</v>
      </c>
      <c r="E28" s="85">
        <v>9.69E-2</v>
      </c>
      <c r="F28" s="2">
        <v>0</v>
      </c>
      <c r="G28" s="35"/>
      <c r="H28" s="35"/>
      <c r="I28" s="2">
        <f t="shared" si="4"/>
        <v>-9.879999999999999</v>
      </c>
      <c r="J28" s="85">
        <f t="shared" si="2"/>
        <v>-12.106666666666662</v>
      </c>
      <c r="K28" s="85">
        <f t="shared" si="5"/>
        <v>-2.226666666666663</v>
      </c>
      <c r="L28" s="2">
        <f t="shared" si="0"/>
        <v>4.6805130128244441</v>
      </c>
      <c r="M28" s="29"/>
      <c r="N28" s="2"/>
      <c r="O28" s="28" t="b">
        <v>1</v>
      </c>
      <c r="P28" s="2" t="s">
        <v>596</v>
      </c>
      <c r="Q28" s="2" t="s">
        <v>597</v>
      </c>
      <c r="R28" s="2">
        <v>22.31</v>
      </c>
      <c r="S28" s="85">
        <v>1.2800000000000001E-2</v>
      </c>
      <c r="T28" s="2">
        <v>0</v>
      </c>
      <c r="U28" s="2"/>
      <c r="V28" s="2"/>
      <c r="W28" s="2"/>
      <c r="X28" s="2"/>
      <c r="Y28" s="2"/>
      <c r="Z28" s="29"/>
    </row>
    <row r="29" spans="1:26" x14ac:dyDescent="0.35">
      <c r="A29" s="28" t="b">
        <v>1</v>
      </c>
      <c r="B29" s="2" t="s">
        <v>244</v>
      </c>
      <c r="C29" s="2" t="s">
        <v>464</v>
      </c>
      <c r="D29" s="2">
        <v>34.869999999999997</v>
      </c>
      <c r="E29" s="85">
        <v>1.38E-2</v>
      </c>
      <c r="F29" s="2">
        <v>0</v>
      </c>
      <c r="G29" s="35"/>
      <c r="H29" s="35"/>
      <c r="I29" s="2">
        <f t="shared" si="4"/>
        <v>-12.649999999999999</v>
      </c>
      <c r="J29" s="85">
        <f t="shared" si="2"/>
        <v>-12.106666666666662</v>
      </c>
      <c r="K29" s="85">
        <f t="shared" si="5"/>
        <v>0.54333333333333655</v>
      </c>
      <c r="L29" s="2">
        <f t="shared" si="0"/>
        <v>0.6861836552218884</v>
      </c>
      <c r="M29" s="29">
        <f t="shared" ref="M29" si="7">AVERAGE(L27:L29)</f>
        <v>1.8786270200360706</v>
      </c>
      <c r="N29" s="2"/>
      <c r="O29" s="28" t="b">
        <v>1</v>
      </c>
      <c r="P29" s="2" t="s">
        <v>598</v>
      </c>
      <c r="Q29" s="2" t="s">
        <v>599</v>
      </c>
      <c r="R29" s="2">
        <v>22.22</v>
      </c>
      <c r="S29" s="85">
        <v>1.3599999999999999E-2</v>
      </c>
      <c r="T29" s="2">
        <v>0</v>
      </c>
      <c r="U29" s="2"/>
      <c r="V29" s="2"/>
      <c r="W29" s="2"/>
      <c r="X29" s="2"/>
      <c r="Y29" s="2"/>
      <c r="Z29" s="29"/>
    </row>
    <row r="30" spans="1:26" x14ac:dyDescent="0.35">
      <c r="A30" s="28" t="b">
        <v>1</v>
      </c>
      <c r="B30" s="2" t="s">
        <v>246</v>
      </c>
      <c r="C30" s="2" t="s">
        <v>477</v>
      </c>
      <c r="D30" s="2">
        <v>33.97</v>
      </c>
      <c r="E30" s="85">
        <v>2.6499999999999999E-2</v>
      </c>
      <c r="F30" s="2">
        <v>0</v>
      </c>
      <c r="G30" s="35"/>
      <c r="H30" s="35"/>
      <c r="I30" s="2">
        <f t="shared" si="4"/>
        <v>-12.29</v>
      </c>
      <c r="J30" s="85">
        <f t="shared" si="2"/>
        <v>-12.106666666666662</v>
      </c>
      <c r="K30" s="85">
        <f t="shared" si="5"/>
        <v>0.18333333333333712</v>
      </c>
      <c r="L30" s="2">
        <f t="shared" si="0"/>
        <v>0.88066587359614601</v>
      </c>
      <c r="M30" s="29"/>
      <c r="N30" s="2"/>
      <c r="O30" s="28" t="b">
        <v>1</v>
      </c>
      <c r="P30" s="2" t="s">
        <v>600</v>
      </c>
      <c r="Q30" s="2" t="s">
        <v>601</v>
      </c>
      <c r="R30" s="2">
        <v>21.68</v>
      </c>
      <c r="S30" s="85">
        <v>0.02</v>
      </c>
      <c r="T30" s="2">
        <v>0</v>
      </c>
      <c r="U30" s="2"/>
      <c r="V30" s="2"/>
      <c r="W30" s="2"/>
      <c r="X30" s="2"/>
      <c r="Y30" s="2"/>
      <c r="Z30" s="29"/>
    </row>
    <row r="31" spans="1:26" x14ac:dyDescent="0.35">
      <c r="A31" s="28" t="b">
        <v>1</v>
      </c>
      <c r="B31" s="2" t="s">
        <v>248</v>
      </c>
      <c r="C31" s="2" t="s">
        <v>478</v>
      </c>
      <c r="D31" s="2">
        <v>32.11</v>
      </c>
      <c r="E31" s="85">
        <v>0.10299999999999999</v>
      </c>
      <c r="F31" s="2">
        <v>0</v>
      </c>
      <c r="G31" s="35" t="s">
        <v>233</v>
      </c>
      <c r="H31" s="35"/>
      <c r="I31" s="2">
        <f t="shared" si="4"/>
        <v>-10.39</v>
      </c>
      <c r="J31" s="85">
        <f t="shared" si="2"/>
        <v>-12.106666666666662</v>
      </c>
      <c r="K31" s="85">
        <f t="shared" si="5"/>
        <v>-1.7166666666666615</v>
      </c>
      <c r="L31" s="2">
        <f t="shared" si="0"/>
        <v>3.2867612583431494</v>
      </c>
      <c r="M31" s="29"/>
      <c r="N31" s="2"/>
      <c r="O31" s="28" t="b">
        <v>1</v>
      </c>
      <c r="P31" s="2" t="s">
        <v>602</v>
      </c>
      <c r="Q31" s="2" t="s">
        <v>603</v>
      </c>
      <c r="R31" s="2">
        <v>21.72</v>
      </c>
      <c r="S31" s="85">
        <v>1.95E-2</v>
      </c>
      <c r="T31" s="2">
        <v>0</v>
      </c>
      <c r="U31" s="2"/>
      <c r="V31" s="2"/>
      <c r="W31" s="2"/>
      <c r="X31" s="2"/>
      <c r="Y31" s="2"/>
      <c r="Z31" s="29"/>
    </row>
    <row r="32" spans="1:26" x14ac:dyDescent="0.35">
      <c r="A32" s="28" t="b">
        <v>1</v>
      </c>
      <c r="B32" s="2" t="s">
        <v>250</v>
      </c>
      <c r="C32" s="2" t="s">
        <v>479</v>
      </c>
      <c r="D32" s="2">
        <v>32.85</v>
      </c>
      <c r="E32" s="85">
        <v>6.0199999999999997E-2</v>
      </c>
      <c r="F32" s="2">
        <v>0</v>
      </c>
      <c r="G32" s="35"/>
      <c r="H32" s="35"/>
      <c r="I32" s="2">
        <f t="shared" si="4"/>
        <v>-11.21</v>
      </c>
      <c r="J32" s="85">
        <f t="shared" si="2"/>
        <v>-12.106666666666662</v>
      </c>
      <c r="K32" s="85">
        <f t="shared" si="5"/>
        <v>-0.89666666666666117</v>
      </c>
      <c r="L32" s="2">
        <f t="shared" si="0"/>
        <v>1.8617594321957471</v>
      </c>
      <c r="M32" s="29">
        <f t="shared" ref="M32" si="8">AVERAGE(L30:L32)</f>
        <v>2.0097288547116805</v>
      </c>
      <c r="N32" s="2"/>
      <c r="O32" s="28" t="b">
        <v>1</v>
      </c>
      <c r="P32" s="2" t="s">
        <v>604</v>
      </c>
      <c r="Q32" s="2" t="s">
        <v>605</v>
      </c>
      <c r="R32" s="2">
        <v>21.64</v>
      </c>
      <c r="S32" s="85">
        <v>2.06E-2</v>
      </c>
      <c r="T32" s="2">
        <v>0</v>
      </c>
      <c r="U32" s="2"/>
      <c r="V32" s="2"/>
      <c r="W32" s="2"/>
      <c r="X32" s="2"/>
      <c r="Y32" s="2"/>
      <c r="Z32" s="29"/>
    </row>
    <row r="33" spans="1:26" x14ac:dyDescent="0.35">
      <c r="A33" s="28" t="b">
        <v>1</v>
      </c>
      <c r="B33" s="2" t="s">
        <v>252</v>
      </c>
      <c r="C33" s="2" t="s">
        <v>492</v>
      </c>
      <c r="D33" s="2">
        <v>33.26</v>
      </c>
      <c r="E33" s="85">
        <v>4.4699999999999997E-2</v>
      </c>
      <c r="F33" s="2">
        <v>0</v>
      </c>
      <c r="G33" s="35"/>
      <c r="H33" s="35"/>
      <c r="I33" s="2">
        <f t="shared" si="4"/>
        <v>-12.239999999999998</v>
      </c>
      <c r="J33" s="85">
        <f t="shared" si="2"/>
        <v>-12.106666666666662</v>
      </c>
      <c r="K33" s="85">
        <f t="shared" si="5"/>
        <v>0.13333333333333641</v>
      </c>
      <c r="L33" s="2">
        <f t="shared" si="0"/>
        <v>0.91172248855821481</v>
      </c>
      <c r="M33" s="29"/>
      <c r="N33" s="2"/>
      <c r="O33" s="28" t="b">
        <v>1</v>
      </c>
      <c r="P33" s="2" t="s">
        <v>606</v>
      </c>
      <c r="Q33" s="2" t="s">
        <v>607</v>
      </c>
      <c r="R33" s="2">
        <v>21.02</v>
      </c>
      <c r="S33" s="85">
        <v>3.2199999999999999E-2</v>
      </c>
      <c r="T33" s="2">
        <v>0</v>
      </c>
      <c r="U33" s="2"/>
      <c r="V33" s="2"/>
      <c r="W33" s="2"/>
      <c r="X33" s="2"/>
      <c r="Y33" s="2"/>
      <c r="Z33" s="29"/>
    </row>
    <row r="34" spans="1:26" x14ac:dyDescent="0.35">
      <c r="A34" s="28" t="b">
        <v>1</v>
      </c>
      <c r="B34" s="2" t="s">
        <v>254</v>
      </c>
      <c r="C34" s="2" t="s">
        <v>493</v>
      </c>
      <c r="D34" s="2">
        <v>32.159999999999997</v>
      </c>
      <c r="E34" s="85">
        <v>9.9199999999999997E-2</v>
      </c>
      <c r="F34" s="2">
        <v>0</v>
      </c>
      <c r="G34" s="35"/>
      <c r="H34" s="35"/>
      <c r="I34" s="2">
        <f t="shared" si="4"/>
        <v>-11.049999999999997</v>
      </c>
      <c r="J34" s="85">
        <f t="shared" si="2"/>
        <v>-12.106666666666662</v>
      </c>
      <c r="K34" s="85">
        <f t="shared" si="5"/>
        <v>-1.0566666666666649</v>
      </c>
      <c r="L34" s="2">
        <f t="shared" si="0"/>
        <v>2.0801198677769528</v>
      </c>
      <c r="M34" s="29"/>
      <c r="N34" s="2"/>
      <c r="O34" s="28" t="b">
        <v>1</v>
      </c>
      <c r="P34" s="2" t="s">
        <v>608</v>
      </c>
      <c r="Q34" s="2" t="s">
        <v>609</v>
      </c>
      <c r="R34" s="2">
        <v>21.11</v>
      </c>
      <c r="S34" s="85">
        <v>0.03</v>
      </c>
      <c r="T34" s="2">
        <v>0</v>
      </c>
      <c r="U34" s="2"/>
      <c r="V34" s="2"/>
      <c r="W34" s="2"/>
      <c r="X34" s="2"/>
      <c r="Y34" s="2"/>
      <c r="Z34" s="29"/>
    </row>
    <row r="35" spans="1:26" x14ac:dyDescent="0.35">
      <c r="A35" s="28" t="b">
        <v>1</v>
      </c>
      <c r="B35" s="2" t="s">
        <v>256</v>
      </c>
      <c r="C35" s="2" t="s">
        <v>494</v>
      </c>
      <c r="D35" s="2">
        <v>33.11</v>
      </c>
      <c r="E35" s="85">
        <v>4.99E-2</v>
      </c>
      <c r="F35" s="2">
        <v>0</v>
      </c>
      <c r="G35" s="35"/>
      <c r="H35" s="35"/>
      <c r="I35" s="2">
        <f t="shared" si="4"/>
        <v>-12.120000000000001</v>
      </c>
      <c r="J35" s="85">
        <f t="shared" si="2"/>
        <v>-12.106666666666662</v>
      </c>
      <c r="K35" s="85">
        <f t="shared" si="5"/>
        <v>1.333333333333897E-2</v>
      </c>
      <c r="L35" s="2">
        <f t="shared" si="0"/>
        <v>0.9908006132652255</v>
      </c>
      <c r="M35" s="29">
        <f t="shared" ref="M35" si="9">AVERAGE(L33:L35)</f>
        <v>1.3275476565334643</v>
      </c>
      <c r="N35" s="2"/>
      <c r="O35" s="28" t="b">
        <v>1</v>
      </c>
      <c r="P35" s="2" t="s">
        <v>610</v>
      </c>
      <c r="Q35" s="2" t="s">
        <v>611</v>
      </c>
      <c r="R35" s="2">
        <v>20.99</v>
      </c>
      <c r="S35" s="85">
        <v>3.2800000000000003E-2</v>
      </c>
      <c r="T35" s="2">
        <v>0</v>
      </c>
      <c r="U35" s="2"/>
      <c r="V35" s="2"/>
      <c r="W35" s="2"/>
      <c r="X35" s="2"/>
      <c r="Y35" s="2"/>
      <c r="Z35" s="29"/>
    </row>
    <row r="36" spans="1:26" x14ac:dyDescent="0.35">
      <c r="A36" s="28" t="b">
        <v>1</v>
      </c>
      <c r="B36" s="2" t="s">
        <v>258</v>
      </c>
      <c r="C36" s="2" t="s">
        <v>507</v>
      </c>
      <c r="D36" s="2">
        <v>33.01</v>
      </c>
      <c r="E36" s="85">
        <v>5.3699999999999998E-2</v>
      </c>
      <c r="F36" s="2">
        <v>0</v>
      </c>
      <c r="G36" s="35"/>
      <c r="H36" s="35"/>
      <c r="I36" s="2">
        <f t="shared" si="4"/>
        <v>-12.029999999999998</v>
      </c>
      <c r="J36" s="85">
        <f t="shared" si="2"/>
        <v>-12.106666666666662</v>
      </c>
      <c r="K36" s="85">
        <f t="shared" si="5"/>
        <v>-7.666666666666444E-2</v>
      </c>
      <c r="L36" s="2">
        <f t="shared" si="0"/>
        <v>1.0545786295160113</v>
      </c>
      <c r="M36" s="29"/>
      <c r="N36" s="2"/>
      <c r="O36" s="28" t="b">
        <v>1</v>
      </c>
      <c r="P36" s="2" t="s">
        <v>612</v>
      </c>
      <c r="Q36" s="2" t="s">
        <v>613</v>
      </c>
      <c r="R36" s="2">
        <v>20.98</v>
      </c>
      <c r="S36" s="85">
        <v>3.3099999999999997E-2</v>
      </c>
      <c r="T36" s="2">
        <v>0</v>
      </c>
      <c r="U36" s="2"/>
      <c r="V36" s="2"/>
      <c r="W36" s="2"/>
      <c r="X36" s="2"/>
      <c r="Y36" s="2"/>
      <c r="Z36" s="29"/>
    </row>
    <row r="37" spans="1:26" x14ac:dyDescent="0.35">
      <c r="A37" s="28" t="b">
        <v>1</v>
      </c>
      <c r="B37" s="2" t="s">
        <v>260</v>
      </c>
      <c r="C37" s="2" t="s">
        <v>508</v>
      </c>
      <c r="D37" s="2">
        <v>31.52</v>
      </c>
      <c r="E37" s="85">
        <v>0.159</v>
      </c>
      <c r="F37" s="2">
        <v>0</v>
      </c>
      <c r="G37" s="35" t="s">
        <v>233</v>
      </c>
      <c r="H37" s="35"/>
      <c r="I37" s="2">
        <f t="shared" si="4"/>
        <v>-10.440000000000001</v>
      </c>
      <c r="J37" s="85">
        <f t="shared" si="2"/>
        <v>-12.106666666666662</v>
      </c>
      <c r="K37" s="85">
        <f t="shared" si="5"/>
        <v>-1.6666666666666607</v>
      </c>
      <c r="L37" s="2">
        <f t="shared" si="0"/>
        <v>3.1748021039363854</v>
      </c>
      <c r="M37" s="29"/>
      <c r="N37" s="2"/>
      <c r="O37" s="28" t="b">
        <v>1</v>
      </c>
      <c r="P37" s="2" t="s">
        <v>614</v>
      </c>
      <c r="Q37" s="2" t="s">
        <v>615</v>
      </c>
      <c r="R37" s="2">
        <v>21.08</v>
      </c>
      <c r="S37" s="85">
        <v>3.0700000000000002E-2</v>
      </c>
      <c r="T37" s="2">
        <v>0</v>
      </c>
      <c r="U37" s="2"/>
      <c r="V37" s="2"/>
      <c r="W37" s="2"/>
      <c r="X37" s="2"/>
      <c r="Y37" s="2"/>
      <c r="Z37" s="29"/>
    </row>
    <row r="38" spans="1:26" x14ac:dyDescent="0.35">
      <c r="A38" s="28" t="b">
        <v>1</v>
      </c>
      <c r="B38" s="2" t="s">
        <v>262</v>
      </c>
      <c r="C38" s="2" t="s">
        <v>509</v>
      </c>
      <c r="D38" s="2">
        <v>32.67</v>
      </c>
      <c r="E38" s="85">
        <v>6.8500000000000005E-2</v>
      </c>
      <c r="F38" s="2">
        <v>0</v>
      </c>
      <c r="G38" s="35"/>
      <c r="H38" s="35"/>
      <c r="I38" s="2">
        <f t="shared" si="4"/>
        <v>-11.700000000000003</v>
      </c>
      <c r="J38" s="85">
        <f t="shared" si="2"/>
        <v>-12.106666666666662</v>
      </c>
      <c r="K38" s="85">
        <f t="shared" si="5"/>
        <v>-0.40666666666665918</v>
      </c>
      <c r="L38" s="2">
        <f t="shared" si="0"/>
        <v>1.3256194417865217</v>
      </c>
      <c r="M38" s="29">
        <f t="shared" ref="M38" si="10">AVERAGE(L36:L38)</f>
        <v>1.8516667250796395</v>
      </c>
      <c r="N38" s="2"/>
      <c r="O38" s="28" t="b">
        <v>1</v>
      </c>
      <c r="P38" s="2" t="s">
        <v>616</v>
      </c>
      <c r="Q38" s="2" t="s">
        <v>617</v>
      </c>
      <c r="R38" s="2">
        <v>20.97</v>
      </c>
      <c r="S38" s="85">
        <v>3.32E-2</v>
      </c>
      <c r="T38" s="2">
        <v>0</v>
      </c>
      <c r="U38" s="2"/>
      <c r="V38" s="2"/>
      <c r="W38" s="2"/>
      <c r="X38" s="2"/>
      <c r="Y38" s="2"/>
      <c r="Z38" s="29"/>
    </row>
    <row r="39" spans="1:26" x14ac:dyDescent="0.35">
      <c r="A39" s="28" t="b">
        <v>1</v>
      </c>
      <c r="B39" s="2" t="s">
        <v>264</v>
      </c>
      <c r="C39" s="2" t="s">
        <v>522</v>
      </c>
      <c r="D39" s="2">
        <v>31.46</v>
      </c>
      <c r="E39" s="85">
        <v>0.16500000000000001</v>
      </c>
      <c r="F39" s="2">
        <v>0</v>
      </c>
      <c r="G39" s="35" t="s">
        <v>233</v>
      </c>
      <c r="H39" s="35"/>
      <c r="I39" s="2">
        <f t="shared" si="4"/>
        <v>-10.990000000000002</v>
      </c>
      <c r="J39" s="85">
        <f t="shared" si="2"/>
        <v>-12.106666666666662</v>
      </c>
      <c r="K39" s="85">
        <f t="shared" si="5"/>
        <v>-1.11666666666666</v>
      </c>
      <c r="L39" s="2">
        <f t="shared" si="0"/>
        <v>2.1684537406028266</v>
      </c>
      <c r="M39" s="29"/>
      <c r="N39" s="2"/>
      <c r="O39" s="28" t="b">
        <v>1</v>
      </c>
      <c r="P39" s="2" t="s">
        <v>618</v>
      </c>
      <c r="Q39" s="2" t="s">
        <v>619</v>
      </c>
      <c r="R39" s="2">
        <v>20.47</v>
      </c>
      <c r="S39" s="85">
        <v>4.7500000000000001E-2</v>
      </c>
      <c r="T39" s="2">
        <v>0</v>
      </c>
      <c r="U39" s="2"/>
      <c r="V39" s="2"/>
      <c r="W39" s="2"/>
      <c r="X39" s="2"/>
      <c r="Y39" s="2"/>
      <c r="Z39" s="29"/>
    </row>
    <row r="40" spans="1:26" x14ac:dyDescent="0.35">
      <c r="A40" s="28" t="b">
        <v>1</v>
      </c>
      <c r="B40" s="2" t="s">
        <v>266</v>
      </c>
      <c r="C40" s="2" t="s">
        <v>523</v>
      </c>
      <c r="D40" s="2">
        <v>29.67</v>
      </c>
      <c r="E40" s="85">
        <v>0.60699999999999998</v>
      </c>
      <c r="F40" s="2">
        <v>0</v>
      </c>
      <c r="G40" s="35" t="s">
        <v>233</v>
      </c>
      <c r="H40" s="35"/>
      <c r="I40" s="2">
        <f t="shared" si="4"/>
        <v>-9.1900000000000013</v>
      </c>
      <c r="J40" s="85">
        <f t="shared" si="2"/>
        <v>-12.106666666666662</v>
      </c>
      <c r="K40" s="85">
        <f t="shared" si="5"/>
        <v>-2.9166666666666607</v>
      </c>
      <c r="L40" s="2">
        <f t="shared" si="0"/>
        <v>7.5509945014535154</v>
      </c>
      <c r="M40" s="29"/>
      <c r="N40" s="2"/>
      <c r="O40" s="28" t="b">
        <v>1</v>
      </c>
      <c r="P40" s="2" t="s">
        <v>620</v>
      </c>
      <c r="Q40" s="2" t="s">
        <v>621</v>
      </c>
      <c r="R40" s="2">
        <v>20.48</v>
      </c>
      <c r="S40" s="85">
        <v>4.7100000000000003E-2</v>
      </c>
      <c r="T40" s="2">
        <v>0</v>
      </c>
      <c r="U40" s="2"/>
      <c r="V40" s="2"/>
      <c r="W40" s="2"/>
      <c r="X40" s="2"/>
      <c r="Y40" s="2"/>
      <c r="Z40" s="29"/>
    </row>
    <row r="41" spans="1:26" x14ac:dyDescent="0.35">
      <c r="A41" s="28" t="b">
        <v>1</v>
      </c>
      <c r="B41" s="2" t="s">
        <v>268</v>
      </c>
      <c r="C41" s="2" t="s">
        <v>524</v>
      </c>
      <c r="D41" s="2">
        <v>30.67</v>
      </c>
      <c r="E41" s="85">
        <v>0.29399999999999998</v>
      </c>
      <c r="F41" s="2">
        <v>0</v>
      </c>
      <c r="G41" s="35" t="s">
        <v>233</v>
      </c>
      <c r="H41" s="35"/>
      <c r="I41" s="2">
        <f t="shared" si="4"/>
        <v>-10.330000000000002</v>
      </c>
      <c r="J41" s="85">
        <f t="shared" si="2"/>
        <v>-12.106666666666662</v>
      </c>
      <c r="K41" s="85">
        <f t="shared" si="5"/>
        <v>-1.7766666666666602</v>
      </c>
      <c r="L41" s="2">
        <f t="shared" si="0"/>
        <v>3.4263360758818093</v>
      </c>
      <c r="M41" s="29">
        <f t="shared" ref="M41" si="11">AVERAGE(L39:L41)</f>
        <v>4.3819281059793838</v>
      </c>
      <c r="N41" s="2"/>
      <c r="O41" s="28" t="b">
        <v>1</v>
      </c>
      <c r="P41" s="2" t="s">
        <v>622</v>
      </c>
      <c r="Q41" s="2" t="s">
        <v>623</v>
      </c>
      <c r="R41" s="2">
        <v>20.34</v>
      </c>
      <c r="S41" s="85">
        <v>5.21E-2</v>
      </c>
      <c r="T41" s="2">
        <v>0</v>
      </c>
      <c r="U41" s="2"/>
      <c r="V41" s="2"/>
      <c r="W41" s="2"/>
      <c r="X41" s="2"/>
      <c r="Y41" s="2"/>
      <c r="Z41" s="29"/>
    </row>
    <row r="42" spans="1:26" x14ac:dyDescent="0.35">
      <c r="A42" s="28" t="b">
        <v>1</v>
      </c>
      <c r="B42" s="2" t="s">
        <v>270</v>
      </c>
      <c r="C42" s="2" t="s">
        <v>537</v>
      </c>
      <c r="D42" s="2">
        <v>32.57</v>
      </c>
      <c r="E42" s="85">
        <v>7.3599999999999999E-2</v>
      </c>
      <c r="F42" s="2">
        <v>0</v>
      </c>
      <c r="G42" s="35"/>
      <c r="H42" s="35"/>
      <c r="I42" s="2">
        <f t="shared" si="4"/>
        <v>-11.55</v>
      </c>
      <c r="J42" s="85">
        <f t="shared" si="2"/>
        <v>-12.106666666666662</v>
      </c>
      <c r="K42" s="85">
        <f t="shared" si="5"/>
        <v>-0.55666666666666131</v>
      </c>
      <c r="L42" s="2">
        <f t="shared" si="0"/>
        <v>1.4708668641859444</v>
      </c>
      <c r="M42" s="29"/>
      <c r="N42" s="2"/>
      <c r="O42" s="28" t="b">
        <v>1</v>
      </c>
      <c r="P42" s="2" t="s">
        <v>624</v>
      </c>
      <c r="Q42" s="2" t="s">
        <v>625</v>
      </c>
      <c r="R42" s="2">
        <v>21.02</v>
      </c>
      <c r="S42" s="85">
        <v>3.2000000000000001E-2</v>
      </c>
      <c r="T42" s="2">
        <v>0</v>
      </c>
      <c r="U42" s="2"/>
      <c r="V42" s="2"/>
      <c r="W42" s="2"/>
      <c r="X42" s="2"/>
      <c r="Y42" s="2"/>
      <c r="Z42" s="29"/>
    </row>
    <row r="43" spans="1:26" x14ac:dyDescent="0.35">
      <c r="A43" s="28" t="b">
        <v>1</v>
      </c>
      <c r="B43" s="2" t="s">
        <v>272</v>
      </c>
      <c r="C43" s="2" t="s">
        <v>538</v>
      </c>
      <c r="D43" s="2">
        <v>30.9</v>
      </c>
      <c r="E43" s="85">
        <v>0.249</v>
      </c>
      <c r="F43" s="2">
        <v>0</v>
      </c>
      <c r="G43" s="35" t="s">
        <v>233</v>
      </c>
      <c r="H43" s="35"/>
      <c r="I43" s="2">
        <f t="shared" si="4"/>
        <v>-9.86</v>
      </c>
      <c r="J43" s="85">
        <f t="shared" si="2"/>
        <v>-12.106666666666662</v>
      </c>
      <c r="K43" s="85">
        <f t="shared" si="5"/>
        <v>-2.2466666666666626</v>
      </c>
      <c r="L43" s="2">
        <f t="shared" si="0"/>
        <v>4.7458505396339339</v>
      </c>
      <c r="M43" s="29"/>
      <c r="N43" s="2"/>
      <c r="O43" s="28" t="b">
        <v>1</v>
      </c>
      <c r="P43" s="2" t="s">
        <v>626</v>
      </c>
      <c r="Q43" s="2" t="s">
        <v>627</v>
      </c>
      <c r="R43" s="2">
        <v>21.04</v>
      </c>
      <c r="S43" s="85">
        <v>3.1600000000000003E-2</v>
      </c>
      <c r="T43" s="2">
        <v>0</v>
      </c>
      <c r="U43" s="2"/>
      <c r="V43" s="2"/>
      <c r="W43" s="2"/>
      <c r="X43" s="2"/>
      <c r="Y43" s="2"/>
      <c r="Z43" s="29"/>
    </row>
    <row r="44" spans="1:26" x14ac:dyDescent="0.35">
      <c r="A44" s="28" t="b">
        <v>1</v>
      </c>
      <c r="B44" s="2" t="s">
        <v>274</v>
      </c>
      <c r="C44" s="2" t="s">
        <v>539</v>
      </c>
      <c r="D44" s="2">
        <v>32.42</v>
      </c>
      <c r="E44" s="85">
        <v>8.2199999999999995E-2</v>
      </c>
      <c r="F44" s="2">
        <v>0</v>
      </c>
      <c r="G44" s="35"/>
      <c r="H44" s="35"/>
      <c r="I44" s="2">
        <f t="shared" si="4"/>
        <v>-11.430000000000003</v>
      </c>
      <c r="J44" s="85">
        <f t="shared" si="2"/>
        <v>-12.106666666666662</v>
      </c>
      <c r="K44" s="85">
        <f t="shared" si="5"/>
        <v>-0.67666666666665876</v>
      </c>
      <c r="L44" s="2">
        <f t="shared" si="0"/>
        <v>1.5984422994452436</v>
      </c>
      <c r="M44" s="29">
        <f t="shared" ref="M44" si="12">AVERAGE(L42:L44)</f>
        <v>2.6050532344217072</v>
      </c>
      <c r="N44" s="2"/>
      <c r="O44" s="28" t="b">
        <v>1</v>
      </c>
      <c r="P44" s="2" t="s">
        <v>628</v>
      </c>
      <c r="Q44" s="2" t="s">
        <v>629</v>
      </c>
      <c r="R44" s="2">
        <v>20.99</v>
      </c>
      <c r="S44" s="85">
        <v>3.2800000000000003E-2</v>
      </c>
      <c r="T44" s="2">
        <v>0</v>
      </c>
      <c r="U44" s="2"/>
      <c r="V44" s="2"/>
      <c r="W44" s="2"/>
      <c r="X44" s="2"/>
      <c r="Y44" s="2"/>
      <c r="Z44" s="29"/>
    </row>
    <row r="45" spans="1:26" x14ac:dyDescent="0.35">
      <c r="A45" s="28" t="b">
        <v>1</v>
      </c>
      <c r="B45" s="2" t="s">
        <v>315</v>
      </c>
      <c r="C45" s="2" t="s">
        <v>316</v>
      </c>
      <c r="D45" s="2">
        <v>32.49</v>
      </c>
      <c r="E45" s="85">
        <v>7.7799999999999994E-2</v>
      </c>
      <c r="F45" s="2">
        <v>0</v>
      </c>
      <c r="G45" s="35"/>
      <c r="H45" s="35"/>
      <c r="I45" s="2">
        <f t="shared" si="4"/>
        <v>-12.040000000000003</v>
      </c>
      <c r="J45" s="85">
        <f t="shared" si="2"/>
        <v>-12.106666666666662</v>
      </c>
      <c r="K45" s="85">
        <f t="shared" si="5"/>
        <v>-6.6666666666659324E-2</v>
      </c>
      <c r="L45" s="2">
        <f t="shared" si="0"/>
        <v>1.0472941228206214</v>
      </c>
      <c r="M45" s="29"/>
      <c r="N45" s="2"/>
      <c r="O45" s="28" t="b">
        <v>1</v>
      </c>
      <c r="P45" s="2" t="s">
        <v>630</v>
      </c>
      <c r="Q45" s="2" t="s">
        <v>631</v>
      </c>
      <c r="R45" s="2">
        <v>20.45</v>
      </c>
      <c r="S45" s="85">
        <v>4.8000000000000001E-2</v>
      </c>
      <c r="T45" s="2">
        <v>0</v>
      </c>
      <c r="U45" s="2"/>
      <c r="V45" s="2"/>
      <c r="W45" s="2"/>
      <c r="X45" s="2"/>
      <c r="Y45" s="2"/>
      <c r="Z45" s="29"/>
    </row>
    <row r="46" spans="1:26" x14ac:dyDescent="0.35">
      <c r="A46" s="28" t="b">
        <v>1</v>
      </c>
      <c r="B46" s="2" t="s">
        <v>317</v>
      </c>
      <c r="C46" s="2" t="s">
        <v>318</v>
      </c>
      <c r="D46" s="2">
        <v>30.67</v>
      </c>
      <c r="E46" s="85">
        <v>0.29399999999999998</v>
      </c>
      <c r="F46" s="2">
        <v>0</v>
      </c>
      <c r="G46" s="35" t="s">
        <v>233</v>
      </c>
      <c r="H46" s="35"/>
      <c r="I46" s="2">
        <f t="shared" si="4"/>
        <v>-10.16</v>
      </c>
      <c r="J46" s="85">
        <f t="shared" si="2"/>
        <v>-12.106666666666662</v>
      </c>
      <c r="K46" s="85">
        <f t="shared" si="5"/>
        <v>-1.9466666666666619</v>
      </c>
      <c r="L46" s="2">
        <f t="shared" si="0"/>
        <v>3.8548284735661942</v>
      </c>
      <c r="M46" s="29"/>
      <c r="N46" s="2"/>
      <c r="O46" s="28" t="b">
        <v>1</v>
      </c>
      <c r="P46" s="2" t="s">
        <v>632</v>
      </c>
      <c r="Q46" s="2" t="s">
        <v>633</v>
      </c>
      <c r="R46" s="2">
        <v>20.51</v>
      </c>
      <c r="S46" s="85">
        <v>4.5999999999999999E-2</v>
      </c>
      <c r="T46" s="2">
        <v>0</v>
      </c>
      <c r="U46" s="2"/>
      <c r="V46" s="2"/>
      <c r="W46" s="2"/>
      <c r="X46" s="2"/>
      <c r="Y46" s="2"/>
      <c r="Z46" s="29"/>
    </row>
    <row r="47" spans="1:26" x14ac:dyDescent="0.35">
      <c r="A47" s="28" t="b">
        <v>1</v>
      </c>
      <c r="B47" s="2" t="s">
        <v>319</v>
      </c>
      <c r="C47" s="2" t="s">
        <v>320</v>
      </c>
      <c r="D47" s="2">
        <v>31.88</v>
      </c>
      <c r="E47" s="85">
        <v>0.122</v>
      </c>
      <c r="F47" s="2">
        <v>0</v>
      </c>
      <c r="G47" s="35" t="s">
        <v>233</v>
      </c>
      <c r="H47" s="35"/>
      <c r="I47" s="2">
        <f t="shared" si="4"/>
        <v>-11.41</v>
      </c>
      <c r="J47" s="85">
        <f t="shared" si="2"/>
        <v>-12.106666666666662</v>
      </c>
      <c r="K47" s="85">
        <f t="shared" si="5"/>
        <v>-0.69666666666666188</v>
      </c>
      <c r="L47" s="2">
        <f t="shared" si="0"/>
        <v>1.6207557224198808</v>
      </c>
      <c r="M47" s="29">
        <f t="shared" ref="M47" si="13">AVERAGE(L45:L47)</f>
        <v>2.1742927729355657</v>
      </c>
      <c r="N47" s="2"/>
      <c r="O47" s="28" t="b">
        <v>1</v>
      </c>
      <c r="P47" s="2" t="s">
        <v>634</v>
      </c>
      <c r="Q47" s="2" t="s">
        <v>635</v>
      </c>
      <c r="R47" s="2">
        <v>20.47</v>
      </c>
      <c r="S47" s="85">
        <v>4.7600000000000003E-2</v>
      </c>
      <c r="T47" s="2">
        <v>0</v>
      </c>
      <c r="U47" s="2"/>
      <c r="V47" s="2"/>
      <c r="W47" s="2"/>
      <c r="X47" s="2"/>
      <c r="Y47" s="2"/>
      <c r="Z47" s="29"/>
    </row>
    <row r="48" spans="1:26" x14ac:dyDescent="0.35">
      <c r="A48" s="28" t="b">
        <v>1</v>
      </c>
      <c r="B48" s="2" t="s">
        <v>333</v>
      </c>
      <c r="C48" s="2" t="s">
        <v>334</v>
      </c>
      <c r="D48" s="2">
        <v>31.64</v>
      </c>
      <c r="E48" s="85">
        <v>0.14499999999999999</v>
      </c>
      <c r="F48" s="2">
        <v>0</v>
      </c>
      <c r="G48" s="35" t="s">
        <v>233</v>
      </c>
      <c r="H48" s="35"/>
      <c r="I48" s="2">
        <f t="shared" si="4"/>
        <v>-10.84</v>
      </c>
      <c r="J48" s="85">
        <f t="shared" si="2"/>
        <v>-12.106666666666662</v>
      </c>
      <c r="K48" s="85">
        <f t="shared" si="5"/>
        <v>-1.2666666666666622</v>
      </c>
      <c r="L48" s="2">
        <f t="shared" si="0"/>
        <v>2.4060500721642257</v>
      </c>
      <c r="M48" s="29"/>
      <c r="N48" s="2"/>
      <c r="O48" s="28" t="b">
        <v>1</v>
      </c>
      <c r="P48" s="2" t="s">
        <v>636</v>
      </c>
      <c r="Q48" s="2" t="s">
        <v>637</v>
      </c>
      <c r="R48" s="2">
        <v>20.8</v>
      </c>
      <c r="S48" s="85">
        <v>3.7400000000000003E-2</v>
      </c>
      <c r="T48" s="2">
        <v>0</v>
      </c>
      <c r="U48" s="2"/>
      <c r="V48" s="2"/>
      <c r="W48" s="2"/>
      <c r="X48" s="2"/>
      <c r="Y48" s="2"/>
      <c r="Z48" s="29"/>
    </row>
    <row r="49" spans="1:26" x14ac:dyDescent="0.35">
      <c r="A49" s="28" t="b">
        <v>1</v>
      </c>
      <c r="B49" s="2" t="s">
        <v>335</v>
      </c>
      <c r="C49" s="2" t="s">
        <v>336</v>
      </c>
      <c r="D49" s="2">
        <v>30.28</v>
      </c>
      <c r="E49" s="85">
        <v>0.39100000000000001</v>
      </c>
      <c r="F49" s="2">
        <v>0</v>
      </c>
      <c r="G49" s="35" t="s">
        <v>233</v>
      </c>
      <c r="H49" s="35"/>
      <c r="I49" s="2">
        <f t="shared" si="4"/>
        <v>-9.3800000000000026</v>
      </c>
      <c r="J49" s="85">
        <f t="shared" si="2"/>
        <v>-12.106666666666662</v>
      </c>
      <c r="K49" s="85">
        <f t="shared" si="5"/>
        <v>-2.7266666666666595</v>
      </c>
      <c r="L49" s="2">
        <f t="shared" si="0"/>
        <v>6.6192449816000689</v>
      </c>
      <c r="M49" s="29"/>
      <c r="N49" s="2"/>
      <c r="O49" s="28" t="b">
        <v>1</v>
      </c>
      <c r="P49" s="2" t="s">
        <v>638</v>
      </c>
      <c r="Q49" s="2" t="s">
        <v>639</v>
      </c>
      <c r="R49" s="2">
        <v>20.9</v>
      </c>
      <c r="S49" s="85">
        <v>3.5000000000000003E-2</v>
      </c>
      <c r="T49" s="2">
        <v>0</v>
      </c>
      <c r="U49" s="2"/>
      <c r="V49" s="2"/>
      <c r="W49" s="2"/>
      <c r="X49" s="2"/>
      <c r="Y49" s="2"/>
      <c r="Z49" s="29"/>
    </row>
    <row r="50" spans="1:26" x14ac:dyDescent="0.35">
      <c r="A50" s="28" t="b">
        <v>1</v>
      </c>
      <c r="B50" s="2" t="s">
        <v>337</v>
      </c>
      <c r="C50" s="2" t="s">
        <v>338</v>
      </c>
      <c r="D50" s="2">
        <v>31.79</v>
      </c>
      <c r="E50" s="85">
        <v>0.13</v>
      </c>
      <c r="F50" s="2">
        <v>0</v>
      </c>
      <c r="G50" s="35" t="s">
        <v>233</v>
      </c>
      <c r="H50" s="35"/>
      <c r="I50" s="2">
        <f t="shared" si="4"/>
        <v>-10.969999999999999</v>
      </c>
      <c r="J50" s="85">
        <f t="shared" si="2"/>
        <v>-12.106666666666662</v>
      </c>
      <c r="K50" s="85">
        <f t="shared" si="5"/>
        <v>-1.1366666666666632</v>
      </c>
      <c r="L50" s="2">
        <f t="shared" si="0"/>
        <v>2.1987242267703899</v>
      </c>
      <c r="M50" s="29">
        <f t="shared" ref="M50" si="14">AVERAGE(L48:L50)</f>
        <v>3.7413397601782279</v>
      </c>
      <c r="N50" s="2"/>
      <c r="O50" s="28" t="b">
        <v>1</v>
      </c>
      <c r="P50" s="2" t="s">
        <v>640</v>
      </c>
      <c r="Q50" s="2" t="s">
        <v>641</v>
      </c>
      <c r="R50" s="2">
        <v>20.82</v>
      </c>
      <c r="S50" s="85">
        <v>3.6999999999999998E-2</v>
      </c>
      <c r="T50" s="2">
        <v>0</v>
      </c>
      <c r="U50" s="2"/>
      <c r="V50" s="2"/>
      <c r="W50" s="2"/>
      <c r="X50" s="2"/>
      <c r="Y50" s="2"/>
      <c r="Z50" s="29"/>
    </row>
    <row r="51" spans="1:26" x14ac:dyDescent="0.35">
      <c r="A51" s="28" t="b">
        <v>1</v>
      </c>
      <c r="B51" s="2" t="s">
        <v>351</v>
      </c>
      <c r="C51" s="2" t="s">
        <v>352</v>
      </c>
      <c r="D51" s="2">
        <v>33.75</v>
      </c>
      <c r="E51" s="85">
        <v>3.1099999999999999E-2</v>
      </c>
      <c r="F51" s="2">
        <v>0</v>
      </c>
      <c r="G51" s="35"/>
      <c r="H51" s="35"/>
      <c r="I51" s="2">
        <f t="shared" si="4"/>
        <v>-12.760000000000002</v>
      </c>
      <c r="J51" s="85">
        <f t="shared" si="2"/>
        <v>-12.106666666666662</v>
      </c>
      <c r="K51" s="85">
        <f t="shared" si="5"/>
        <v>0.65333333333333954</v>
      </c>
      <c r="L51" s="2">
        <f t="shared" si="0"/>
        <v>0.63580958319289871</v>
      </c>
      <c r="M51" s="29"/>
      <c r="N51" s="2"/>
      <c r="O51" s="28" t="b">
        <v>1</v>
      </c>
      <c r="P51" s="2" t="s">
        <v>642</v>
      </c>
      <c r="Q51" s="2" t="s">
        <v>643</v>
      </c>
      <c r="R51" s="2">
        <v>20.99</v>
      </c>
      <c r="S51" s="85">
        <v>3.27E-2</v>
      </c>
      <c r="T51" s="2">
        <v>0</v>
      </c>
      <c r="U51" s="2"/>
      <c r="V51" s="2"/>
      <c r="W51" s="2"/>
      <c r="X51" s="2"/>
      <c r="Y51" s="2"/>
      <c r="Z51" s="29"/>
    </row>
    <row r="52" spans="1:26" x14ac:dyDescent="0.35">
      <c r="A52" s="28" t="b">
        <v>1</v>
      </c>
      <c r="B52" s="2" t="s">
        <v>353</v>
      </c>
      <c r="C52" s="2" t="s">
        <v>354</v>
      </c>
      <c r="D52" s="2">
        <v>31.73</v>
      </c>
      <c r="E52" s="85">
        <v>0.13600000000000001</v>
      </c>
      <c r="F52" s="2">
        <v>0</v>
      </c>
      <c r="G52" s="35" t="s">
        <v>233</v>
      </c>
      <c r="H52" s="35"/>
      <c r="I52" s="2">
        <f t="shared" si="4"/>
        <v>-10.66</v>
      </c>
      <c r="J52" s="85">
        <f t="shared" si="2"/>
        <v>-12.106666666666662</v>
      </c>
      <c r="K52" s="85">
        <f t="shared" si="5"/>
        <v>-1.4466666666666619</v>
      </c>
      <c r="L52" s="2">
        <f t="shared" si="0"/>
        <v>2.7257753539696439</v>
      </c>
      <c r="M52" s="29"/>
      <c r="N52" s="2"/>
      <c r="O52" s="28" t="b">
        <v>1</v>
      </c>
      <c r="P52" s="2" t="s">
        <v>644</v>
      </c>
      <c r="Q52" s="2" t="s">
        <v>645</v>
      </c>
      <c r="R52" s="2">
        <v>21.07</v>
      </c>
      <c r="S52" s="85">
        <v>3.1E-2</v>
      </c>
      <c r="T52" s="2">
        <v>0</v>
      </c>
      <c r="U52" s="2"/>
      <c r="V52" s="2"/>
      <c r="W52" s="2"/>
      <c r="X52" s="2"/>
      <c r="Y52" s="2"/>
      <c r="Z52" s="29"/>
    </row>
    <row r="53" spans="1:26" x14ac:dyDescent="0.35">
      <c r="A53" s="28" t="b">
        <v>1</v>
      </c>
      <c r="B53" s="2" t="s">
        <v>355</v>
      </c>
      <c r="C53" s="2" t="s">
        <v>356</v>
      </c>
      <c r="D53" s="2">
        <v>32.28</v>
      </c>
      <c r="E53" s="85">
        <v>9.11E-2</v>
      </c>
      <c r="F53" s="2">
        <v>0</v>
      </c>
      <c r="G53" s="35"/>
      <c r="H53" s="35"/>
      <c r="I53" s="2">
        <f t="shared" si="4"/>
        <v>-11.350000000000001</v>
      </c>
      <c r="J53" s="85">
        <f t="shared" si="2"/>
        <v>-12.106666666666662</v>
      </c>
      <c r="K53" s="85">
        <f t="shared" si="5"/>
        <v>-0.7566666666666606</v>
      </c>
      <c r="L53" s="2">
        <f t="shared" si="0"/>
        <v>1.6895823473100406</v>
      </c>
      <c r="M53" s="29">
        <f t="shared" ref="M53" si="15">AVERAGE(L51:L53)</f>
        <v>1.6837224281575278</v>
      </c>
      <c r="N53" s="2"/>
      <c r="O53" s="28" t="b">
        <v>1</v>
      </c>
      <c r="P53" s="2" t="s">
        <v>646</v>
      </c>
      <c r="Q53" s="2" t="s">
        <v>647</v>
      </c>
      <c r="R53" s="2">
        <v>20.93</v>
      </c>
      <c r="S53" s="85">
        <v>3.4099999999999998E-2</v>
      </c>
      <c r="T53" s="2">
        <v>0</v>
      </c>
      <c r="U53" s="2"/>
      <c r="V53" s="2"/>
      <c r="W53" s="2"/>
      <c r="X53" s="2"/>
      <c r="Y53" s="2"/>
      <c r="Z53" s="29"/>
    </row>
    <row r="54" spans="1:26" x14ac:dyDescent="0.35">
      <c r="A54" s="28" t="b">
        <v>1</v>
      </c>
      <c r="B54" s="2" t="s">
        <v>369</v>
      </c>
      <c r="C54" s="2" t="s">
        <v>370</v>
      </c>
      <c r="D54" s="2">
        <v>32.619999999999997</v>
      </c>
      <c r="E54" s="85">
        <v>7.0900000000000005E-2</v>
      </c>
      <c r="F54" s="2">
        <v>0</v>
      </c>
      <c r="G54" s="35"/>
      <c r="H54" s="35"/>
      <c r="I54" s="2">
        <f t="shared" si="4"/>
        <v>-10.659999999999997</v>
      </c>
      <c r="J54" s="85">
        <f t="shared" si="2"/>
        <v>-12.106666666666662</v>
      </c>
      <c r="K54" s="85">
        <f t="shared" si="5"/>
        <v>-1.4466666666666654</v>
      </c>
      <c r="L54" s="2">
        <f t="shared" si="0"/>
        <v>2.7257753539696505</v>
      </c>
      <c r="M54" s="29"/>
      <c r="N54" s="2"/>
      <c r="O54" s="28" t="b">
        <v>1</v>
      </c>
      <c r="P54" s="2" t="s">
        <v>648</v>
      </c>
      <c r="Q54" s="2" t="s">
        <v>649</v>
      </c>
      <c r="R54" s="2">
        <v>21.96</v>
      </c>
      <c r="S54" s="85">
        <v>1.6400000000000001E-2</v>
      </c>
      <c r="T54" s="2">
        <v>0</v>
      </c>
      <c r="U54" s="2"/>
      <c r="V54" s="2"/>
      <c r="W54" s="2"/>
      <c r="X54" s="2"/>
      <c r="Y54" s="2"/>
      <c r="Z54" s="29"/>
    </row>
    <row r="55" spans="1:26" x14ac:dyDescent="0.35">
      <c r="A55" s="28" t="b">
        <v>1</v>
      </c>
      <c r="B55" s="2" t="s">
        <v>371</v>
      </c>
      <c r="C55" s="2" t="s">
        <v>372</v>
      </c>
      <c r="D55" s="2">
        <v>31.78</v>
      </c>
      <c r="E55" s="85">
        <v>0.13100000000000001</v>
      </c>
      <c r="F55" s="2">
        <v>0</v>
      </c>
      <c r="G55" s="35" t="s">
        <v>233</v>
      </c>
      <c r="H55" s="35"/>
      <c r="I55" s="2">
        <f t="shared" si="4"/>
        <v>-9.73</v>
      </c>
      <c r="J55" s="85">
        <f t="shared" si="2"/>
        <v>-12.106666666666662</v>
      </c>
      <c r="K55" s="85">
        <f t="shared" si="5"/>
        <v>-2.3766666666666616</v>
      </c>
      <c r="L55" s="2">
        <f t="shared" si="0"/>
        <v>5.1933543526462911</v>
      </c>
      <c r="M55" s="29"/>
      <c r="N55" s="2"/>
      <c r="O55" s="28" t="b">
        <v>1</v>
      </c>
      <c r="P55" s="2" t="s">
        <v>650</v>
      </c>
      <c r="Q55" s="2" t="s">
        <v>651</v>
      </c>
      <c r="R55" s="2">
        <v>22.05</v>
      </c>
      <c r="S55" s="85">
        <v>1.54E-2</v>
      </c>
      <c r="T55" s="2">
        <v>0</v>
      </c>
      <c r="U55" s="2"/>
      <c r="V55" s="2"/>
      <c r="W55" s="2"/>
      <c r="X55" s="2"/>
      <c r="Y55" s="2"/>
      <c r="Z55" s="29"/>
    </row>
    <row r="56" spans="1:26" x14ac:dyDescent="0.35">
      <c r="A56" s="28" t="b">
        <v>1</v>
      </c>
      <c r="B56" s="2" t="s">
        <v>373</v>
      </c>
      <c r="C56" s="2" t="s">
        <v>374</v>
      </c>
      <c r="D56" s="2">
        <v>32.630000000000003</v>
      </c>
      <c r="E56" s="85">
        <v>7.0800000000000002E-2</v>
      </c>
      <c r="F56" s="2">
        <v>0</v>
      </c>
      <c r="G56" s="35"/>
      <c r="H56" s="35"/>
      <c r="I56" s="2">
        <f t="shared" si="4"/>
        <v>-10.630000000000003</v>
      </c>
      <c r="J56" s="85">
        <f t="shared" si="2"/>
        <v>-12.106666666666662</v>
      </c>
      <c r="K56" s="85">
        <f t="shared" si="5"/>
        <v>-1.4766666666666595</v>
      </c>
      <c r="L56" s="2">
        <f t="shared" si="0"/>
        <v>2.7830496883568188</v>
      </c>
      <c r="M56" s="29">
        <f t="shared" ref="M56" si="16">AVERAGE(L54:L56)</f>
        <v>3.5673931316575866</v>
      </c>
      <c r="N56" s="2"/>
      <c r="O56" s="28" t="b">
        <v>1</v>
      </c>
      <c r="P56" s="2" t="s">
        <v>652</v>
      </c>
      <c r="Q56" s="2" t="s">
        <v>653</v>
      </c>
      <c r="R56" s="2">
        <v>22</v>
      </c>
      <c r="S56" s="85">
        <v>1.6E-2</v>
      </c>
      <c r="T56" s="2">
        <v>0</v>
      </c>
      <c r="U56" s="2"/>
      <c r="V56" s="2"/>
      <c r="W56" s="2"/>
      <c r="X56" s="2"/>
      <c r="Y56" s="2"/>
      <c r="Z56" s="29"/>
    </row>
    <row r="57" spans="1:26" x14ac:dyDescent="0.35">
      <c r="A57" s="28" t="b">
        <v>1</v>
      </c>
      <c r="B57" s="2" t="s">
        <v>387</v>
      </c>
      <c r="C57" s="2" t="s">
        <v>388</v>
      </c>
      <c r="D57" s="2">
        <v>31.77</v>
      </c>
      <c r="E57" s="85">
        <v>0.13200000000000001</v>
      </c>
      <c r="F57" s="2">
        <v>0</v>
      </c>
      <c r="G57" s="35" t="s">
        <v>233</v>
      </c>
      <c r="H57" s="35"/>
      <c r="I57" s="2">
        <f t="shared" si="4"/>
        <v>-10.54</v>
      </c>
      <c r="J57" s="85">
        <f t="shared" si="2"/>
        <v>-12.106666666666662</v>
      </c>
      <c r="K57" s="85">
        <f t="shared" si="5"/>
        <v>-1.5666666666666629</v>
      </c>
      <c r="L57" s="2">
        <f t="shared" si="0"/>
        <v>2.9621951045731207</v>
      </c>
      <c r="M57" s="29"/>
      <c r="N57" s="2"/>
      <c r="O57" s="28" t="b">
        <v>1</v>
      </c>
      <c r="P57" s="2" t="s">
        <v>654</v>
      </c>
      <c r="Q57" s="2" t="s">
        <v>655</v>
      </c>
      <c r="R57" s="2">
        <v>21.23</v>
      </c>
      <c r="S57" s="85">
        <v>2.76E-2</v>
      </c>
      <c r="T57" s="2">
        <v>0</v>
      </c>
      <c r="U57" s="2"/>
      <c r="V57" s="2"/>
      <c r="W57" s="2"/>
      <c r="X57" s="2"/>
      <c r="Y57" s="2"/>
      <c r="Z57" s="29"/>
    </row>
    <row r="58" spans="1:26" x14ac:dyDescent="0.35">
      <c r="A58" s="28" t="b">
        <v>1</v>
      </c>
      <c r="B58" s="2" t="s">
        <v>389</v>
      </c>
      <c r="C58" s="2" t="s">
        <v>390</v>
      </c>
      <c r="D58" s="2">
        <v>30.7</v>
      </c>
      <c r="E58" s="85">
        <v>0.28699999999999998</v>
      </c>
      <c r="F58" s="2">
        <v>0</v>
      </c>
      <c r="G58" s="35" t="s">
        <v>233</v>
      </c>
      <c r="H58" s="35"/>
      <c r="I58" s="2">
        <f t="shared" si="4"/>
        <v>-9.43</v>
      </c>
      <c r="J58" s="85">
        <f t="shared" si="2"/>
        <v>-12.106666666666662</v>
      </c>
      <c r="K58" s="85">
        <f t="shared" si="5"/>
        <v>-2.6766666666666623</v>
      </c>
      <c r="L58" s="2">
        <f t="shared" si="0"/>
        <v>6.3937691977809905</v>
      </c>
      <c r="M58" s="29"/>
      <c r="N58" s="2"/>
      <c r="O58" s="28" t="b">
        <v>1</v>
      </c>
      <c r="P58" s="2" t="s">
        <v>656</v>
      </c>
      <c r="Q58" s="2" t="s">
        <v>657</v>
      </c>
      <c r="R58" s="2">
        <v>21.27</v>
      </c>
      <c r="S58" s="85">
        <v>2.69E-2</v>
      </c>
      <c r="T58" s="2">
        <v>0</v>
      </c>
      <c r="U58" s="2"/>
      <c r="V58" s="2"/>
      <c r="W58" s="2"/>
      <c r="X58" s="2"/>
      <c r="Y58" s="2"/>
      <c r="Z58" s="29"/>
    </row>
    <row r="59" spans="1:26" x14ac:dyDescent="0.35">
      <c r="A59" s="28" t="b">
        <v>1</v>
      </c>
      <c r="B59" s="2" t="s">
        <v>391</v>
      </c>
      <c r="C59" s="2" t="s">
        <v>392</v>
      </c>
      <c r="D59" s="2">
        <v>31.46</v>
      </c>
      <c r="E59" s="85">
        <v>0.16500000000000001</v>
      </c>
      <c r="F59" s="2">
        <v>0</v>
      </c>
      <c r="G59" s="35" t="s">
        <v>233</v>
      </c>
      <c r="H59" s="35"/>
      <c r="I59" s="2">
        <f t="shared" si="4"/>
        <v>-10.210000000000001</v>
      </c>
      <c r="J59" s="85">
        <f t="shared" si="2"/>
        <v>-12.106666666666662</v>
      </c>
      <c r="K59" s="85">
        <f t="shared" si="5"/>
        <v>-1.8966666666666612</v>
      </c>
      <c r="L59" s="2">
        <f t="shared" si="0"/>
        <v>3.7235188643914943</v>
      </c>
      <c r="M59" s="29">
        <f t="shared" ref="M59" si="17">AVERAGE(L57:L59)</f>
        <v>4.3598277222485349</v>
      </c>
      <c r="N59" s="2"/>
      <c r="O59" s="28" t="b">
        <v>1</v>
      </c>
      <c r="P59" s="2" t="s">
        <v>658</v>
      </c>
      <c r="Q59" s="2" t="s">
        <v>659</v>
      </c>
      <c r="R59" s="2">
        <v>21.25</v>
      </c>
      <c r="S59" s="85">
        <v>2.7099999999999999E-2</v>
      </c>
      <c r="T59" s="2">
        <v>0</v>
      </c>
      <c r="U59" s="2"/>
      <c r="V59" s="2"/>
      <c r="W59" s="2"/>
      <c r="X59" s="2"/>
      <c r="Y59" s="2"/>
      <c r="Z59" s="29"/>
    </row>
    <row r="60" spans="1:26" x14ac:dyDescent="0.35">
      <c r="A60" s="28" t="b">
        <v>1</v>
      </c>
      <c r="B60" s="2" t="s">
        <v>408</v>
      </c>
      <c r="C60" s="2" t="s">
        <v>409</v>
      </c>
      <c r="D60" s="2">
        <v>32.9</v>
      </c>
      <c r="E60" s="85">
        <v>5.7799999999999997E-2</v>
      </c>
      <c r="F60" s="2">
        <v>0</v>
      </c>
      <c r="G60" s="35"/>
      <c r="H60" s="35"/>
      <c r="I60" s="2">
        <f t="shared" si="4"/>
        <v>-9.0799999999999983</v>
      </c>
      <c r="J60" s="85">
        <f t="shared" si="2"/>
        <v>-12.106666666666662</v>
      </c>
      <c r="K60" s="85">
        <f t="shared" si="5"/>
        <v>-3.0266666666666637</v>
      </c>
      <c r="L60" s="2">
        <f t="shared" si="0"/>
        <v>8.1492464796583199</v>
      </c>
      <c r="M60" s="29"/>
      <c r="N60" s="2"/>
      <c r="O60" s="28" t="b">
        <v>1</v>
      </c>
      <c r="P60" s="2" t="s">
        <v>660</v>
      </c>
      <c r="Q60" s="2" t="s">
        <v>661</v>
      </c>
      <c r="R60" s="2">
        <v>23.82</v>
      </c>
      <c r="S60" s="85">
        <v>4.4400000000000004E-3</v>
      </c>
      <c r="T60" s="2">
        <v>0</v>
      </c>
      <c r="U60" s="2"/>
      <c r="V60" s="2"/>
      <c r="W60" s="2"/>
      <c r="X60" s="2"/>
      <c r="Y60" s="2"/>
      <c r="Z60" s="29"/>
    </row>
    <row r="61" spans="1:26" x14ac:dyDescent="0.35">
      <c r="A61" s="28" t="b">
        <v>1</v>
      </c>
      <c r="B61" s="2" t="s">
        <v>410</v>
      </c>
      <c r="C61" s="2" t="s">
        <v>411</v>
      </c>
      <c r="D61" s="2">
        <v>32.31</v>
      </c>
      <c r="E61" s="85">
        <v>8.9099999999999999E-2</v>
      </c>
      <c r="F61" s="2">
        <v>0</v>
      </c>
      <c r="G61" s="35"/>
      <c r="H61" s="35"/>
      <c r="I61" s="2">
        <f t="shared" si="4"/>
        <v>-8.4600000000000009</v>
      </c>
      <c r="J61" s="85">
        <f t="shared" si="2"/>
        <v>-12.106666666666662</v>
      </c>
      <c r="K61" s="85">
        <f t="shared" si="5"/>
        <v>-3.6466666666666612</v>
      </c>
      <c r="L61" s="2">
        <f t="shared" si="0"/>
        <v>12.524374660785558</v>
      </c>
      <c r="M61" s="29"/>
      <c r="N61" s="2"/>
      <c r="O61" s="28" t="b">
        <v>1</v>
      </c>
      <c r="P61" s="2" t="s">
        <v>662</v>
      </c>
      <c r="Q61" s="2" t="s">
        <v>663</v>
      </c>
      <c r="R61" s="2">
        <v>23.85</v>
      </c>
      <c r="S61" s="85">
        <v>4.3400000000000001E-3</v>
      </c>
      <c r="T61" s="2">
        <v>0</v>
      </c>
      <c r="U61" s="2"/>
      <c r="V61" s="2"/>
      <c r="W61" s="2"/>
      <c r="X61" s="2"/>
      <c r="Y61" s="2"/>
      <c r="Z61" s="29"/>
    </row>
    <row r="62" spans="1:26" x14ac:dyDescent="0.35">
      <c r="A62" s="28" t="b">
        <v>1</v>
      </c>
      <c r="B62" s="2" t="s">
        <v>412</v>
      </c>
      <c r="C62" s="2" t="s">
        <v>413</v>
      </c>
      <c r="D62" s="2">
        <v>33.520000000000003</v>
      </c>
      <c r="E62" s="85">
        <v>3.6900000000000002E-2</v>
      </c>
      <c r="F62" s="2">
        <v>0</v>
      </c>
      <c r="G62" s="35"/>
      <c r="H62" s="35"/>
      <c r="I62" s="2">
        <f t="shared" si="4"/>
        <v>-9.7000000000000028</v>
      </c>
      <c r="J62" s="85">
        <f t="shared" si="2"/>
        <v>-12.106666666666662</v>
      </c>
      <c r="K62" s="85">
        <f t="shared" si="5"/>
        <v>-2.4066666666666592</v>
      </c>
      <c r="L62" s="2">
        <f t="shared" si="0"/>
        <v>5.3024777671460859</v>
      </c>
      <c r="M62" s="29">
        <f t="shared" ref="M62" si="18">AVERAGE(L60:L62)</f>
        <v>8.6586996358633215</v>
      </c>
      <c r="N62" s="2"/>
      <c r="O62" s="28" t="b">
        <v>1</v>
      </c>
      <c r="P62" s="2" t="s">
        <v>664</v>
      </c>
      <c r="Q62" s="2" t="s">
        <v>665</v>
      </c>
      <c r="R62" s="2">
        <v>23.82</v>
      </c>
      <c r="S62" s="85">
        <v>4.45E-3</v>
      </c>
      <c r="T62" s="2">
        <v>0</v>
      </c>
      <c r="U62" s="2"/>
      <c r="V62" s="2"/>
      <c r="W62" s="2"/>
      <c r="X62" s="2"/>
      <c r="Y62" s="2"/>
      <c r="Z62" s="29"/>
    </row>
    <row r="63" spans="1:26" x14ac:dyDescent="0.35">
      <c r="A63" s="28" t="b">
        <v>1</v>
      </c>
      <c r="B63" s="2" t="s">
        <v>429</v>
      </c>
      <c r="C63" s="2" t="s">
        <v>430</v>
      </c>
      <c r="D63" s="2">
        <v>32.42</v>
      </c>
      <c r="E63" s="85">
        <v>8.2299999999999998E-2</v>
      </c>
      <c r="F63" s="2">
        <v>0</v>
      </c>
      <c r="G63" s="35"/>
      <c r="H63" s="35"/>
      <c r="I63" s="2">
        <f t="shared" si="4"/>
        <v>-10.520000000000003</v>
      </c>
      <c r="J63" s="85">
        <f t="shared" si="2"/>
        <v>-12.106666666666662</v>
      </c>
      <c r="K63" s="85">
        <f t="shared" si="5"/>
        <v>-1.5866666666666589</v>
      </c>
      <c r="L63" s="2">
        <f t="shared" si="0"/>
        <v>3.003545807269524</v>
      </c>
      <c r="M63" s="29"/>
      <c r="N63" s="2"/>
      <c r="O63" s="28" t="b">
        <v>1</v>
      </c>
      <c r="P63" s="2" t="s">
        <v>666</v>
      </c>
      <c r="Q63" s="2" t="s">
        <v>667</v>
      </c>
      <c r="R63" s="2">
        <v>21.9</v>
      </c>
      <c r="S63" s="85">
        <v>1.72E-2</v>
      </c>
      <c r="T63" s="2">
        <v>0</v>
      </c>
      <c r="U63" s="2"/>
      <c r="V63" s="2"/>
      <c r="W63" s="2"/>
      <c r="X63" s="2"/>
      <c r="Y63" s="2"/>
      <c r="Z63" s="29"/>
    </row>
    <row r="64" spans="1:26" x14ac:dyDescent="0.35">
      <c r="A64" s="28" t="b">
        <v>1</v>
      </c>
      <c r="B64" s="2" t="s">
        <v>431</v>
      </c>
      <c r="C64" s="2" t="s">
        <v>432</v>
      </c>
      <c r="D64" s="2">
        <v>31.77</v>
      </c>
      <c r="E64" s="85">
        <v>0.13200000000000001</v>
      </c>
      <c r="F64" s="2">
        <v>0</v>
      </c>
      <c r="G64" s="35" t="s">
        <v>233</v>
      </c>
      <c r="H64" s="35"/>
      <c r="I64" s="2">
        <f t="shared" si="4"/>
        <v>-9.84</v>
      </c>
      <c r="J64" s="85">
        <f t="shared" si="2"/>
        <v>-12.106666666666662</v>
      </c>
      <c r="K64" s="85">
        <f t="shared" si="5"/>
        <v>-2.2666666666666622</v>
      </c>
      <c r="L64" s="2">
        <f t="shared" si="0"/>
        <v>4.8121001443284506</v>
      </c>
      <c r="M64" s="29"/>
      <c r="N64" s="2"/>
      <c r="O64" s="28" t="b">
        <v>1</v>
      </c>
      <c r="P64" s="2" t="s">
        <v>668</v>
      </c>
      <c r="Q64" s="2" t="s">
        <v>669</v>
      </c>
      <c r="R64" s="2">
        <v>21.93</v>
      </c>
      <c r="S64" s="85">
        <v>1.6799999999999999E-2</v>
      </c>
      <c r="T64" s="2">
        <v>0</v>
      </c>
      <c r="U64" s="2"/>
      <c r="V64" s="2"/>
      <c r="W64" s="2"/>
      <c r="X64" s="2"/>
      <c r="Y64" s="2"/>
      <c r="Z64" s="29"/>
    </row>
    <row r="65" spans="1:26" x14ac:dyDescent="0.35">
      <c r="A65" s="28" t="b">
        <v>1</v>
      </c>
      <c r="B65" s="2" t="s">
        <v>433</v>
      </c>
      <c r="C65" s="2" t="s">
        <v>434</v>
      </c>
      <c r="D65" s="2">
        <v>31.73</v>
      </c>
      <c r="E65" s="85">
        <v>0.13600000000000001</v>
      </c>
      <c r="F65" s="2">
        <v>0</v>
      </c>
      <c r="G65" s="35" t="s">
        <v>233</v>
      </c>
      <c r="H65" s="35"/>
      <c r="I65" s="2">
        <f t="shared" si="4"/>
        <v>-9.8300000000000018</v>
      </c>
      <c r="J65" s="85">
        <f t="shared" si="2"/>
        <v>-12.106666666666662</v>
      </c>
      <c r="K65" s="85">
        <f t="shared" si="5"/>
        <v>-2.2766666666666602</v>
      </c>
      <c r="L65" s="2">
        <f t="shared" si="0"/>
        <v>4.8455709477602653</v>
      </c>
      <c r="M65" s="29">
        <f t="shared" ref="M65" si="19">AVERAGE(L63:L65)</f>
        <v>4.2204056331194133</v>
      </c>
      <c r="N65" s="2"/>
      <c r="O65" s="28" t="b">
        <v>1</v>
      </c>
      <c r="P65" s="2" t="s">
        <v>670</v>
      </c>
      <c r="Q65" s="2" t="s">
        <v>671</v>
      </c>
      <c r="R65" s="2">
        <v>21.9</v>
      </c>
      <c r="S65" s="85">
        <v>1.7100000000000001E-2</v>
      </c>
      <c r="T65" s="2">
        <v>0</v>
      </c>
      <c r="U65" s="2"/>
      <c r="V65" s="2"/>
      <c r="W65" s="2"/>
      <c r="X65" s="2"/>
      <c r="Y65" s="2"/>
      <c r="Z65" s="29"/>
    </row>
    <row r="66" spans="1:26" x14ac:dyDescent="0.35">
      <c r="A66" s="28" t="b">
        <v>1</v>
      </c>
      <c r="B66" s="2" t="s">
        <v>450</v>
      </c>
      <c r="C66" s="2" t="s">
        <v>451</v>
      </c>
      <c r="D66" s="2">
        <v>31.36</v>
      </c>
      <c r="E66" s="85">
        <v>0.17699999999999999</v>
      </c>
      <c r="F66" s="2">
        <v>0</v>
      </c>
      <c r="G66" s="35" t="s">
        <v>233</v>
      </c>
      <c r="H66" s="35"/>
      <c r="I66" s="2">
        <f t="shared" si="4"/>
        <v>-10.189999999999998</v>
      </c>
      <c r="J66" s="85">
        <f t="shared" si="2"/>
        <v>-12.106666666666662</v>
      </c>
      <c r="K66" s="85">
        <f t="shared" si="5"/>
        <v>-1.9166666666666643</v>
      </c>
      <c r="L66" s="2">
        <f t="shared" si="0"/>
        <v>3.7754972507267675</v>
      </c>
      <c r="M66" s="29"/>
      <c r="N66" s="2"/>
      <c r="O66" s="28" t="b">
        <v>1</v>
      </c>
      <c r="P66" s="2" t="s">
        <v>672</v>
      </c>
      <c r="Q66" s="2" t="s">
        <v>673</v>
      </c>
      <c r="R66" s="2">
        <v>21.17</v>
      </c>
      <c r="S66" s="85">
        <v>2.8799999999999999E-2</v>
      </c>
      <c r="T66" s="2">
        <v>0</v>
      </c>
      <c r="U66" s="2"/>
      <c r="V66" s="2"/>
      <c r="W66" s="2"/>
      <c r="X66" s="2"/>
      <c r="Y66" s="2"/>
      <c r="Z66" s="29"/>
    </row>
    <row r="67" spans="1:26" x14ac:dyDescent="0.35">
      <c r="A67" s="28" t="b">
        <v>1</v>
      </c>
      <c r="B67" s="2" t="s">
        <v>452</v>
      </c>
      <c r="C67" s="2" t="s">
        <v>453</v>
      </c>
      <c r="D67" s="2">
        <v>30.48</v>
      </c>
      <c r="E67" s="85">
        <v>0.33800000000000002</v>
      </c>
      <c r="F67" s="2">
        <v>0</v>
      </c>
      <c r="G67" s="35" t="s">
        <v>233</v>
      </c>
      <c r="H67" s="35"/>
      <c r="I67" s="2">
        <f t="shared" si="4"/>
        <v>-9.36</v>
      </c>
      <c r="J67" s="85">
        <f t="shared" si="2"/>
        <v>-12.106666666666662</v>
      </c>
      <c r="K67" s="85">
        <f t="shared" si="5"/>
        <v>-2.7466666666666626</v>
      </c>
      <c r="L67" s="2">
        <f t="shared" si="0"/>
        <v>6.7116461981459814</v>
      </c>
      <c r="M67" s="29"/>
      <c r="N67" s="2"/>
      <c r="O67" s="28" t="b">
        <v>1</v>
      </c>
      <c r="P67" s="2" t="s">
        <v>674</v>
      </c>
      <c r="Q67" s="2" t="s">
        <v>675</v>
      </c>
      <c r="R67" s="2">
        <v>21.12</v>
      </c>
      <c r="S67" s="85">
        <v>2.98E-2</v>
      </c>
      <c r="T67" s="2">
        <v>0</v>
      </c>
      <c r="U67" s="2"/>
      <c r="V67" s="2"/>
      <c r="W67" s="2"/>
      <c r="X67" s="2"/>
      <c r="Y67" s="2"/>
      <c r="Z67" s="29"/>
    </row>
    <row r="68" spans="1:26" x14ac:dyDescent="0.35">
      <c r="A68" s="28" t="b">
        <v>1</v>
      </c>
      <c r="B68" s="2" t="s">
        <v>454</v>
      </c>
      <c r="C68" s="2" t="s">
        <v>455</v>
      </c>
      <c r="D68" s="2">
        <v>30.97</v>
      </c>
      <c r="E68" s="85">
        <v>0.23599999999999999</v>
      </c>
      <c r="F68" s="2">
        <v>0</v>
      </c>
      <c r="G68" s="35" t="s">
        <v>233</v>
      </c>
      <c r="H68" s="35"/>
      <c r="I68" s="2">
        <f t="shared" si="4"/>
        <v>-9.86</v>
      </c>
      <c r="J68" s="85">
        <f t="shared" si="2"/>
        <v>-12.106666666666662</v>
      </c>
      <c r="K68" s="85">
        <f t="shared" si="5"/>
        <v>-2.2466666666666626</v>
      </c>
      <c r="L68" s="2">
        <f t="shared" si="0"/>
        <v>4.7458505396339339</v>
      </c>
      <c r="M68" s="29">
        <f t="shared" ref="M68" si="20">AVERAGE(L66:L68)</f>
        <v>5.0776646628355602</v>
      </c>
      <c r="N68" s="2"/>
      <c r="O68" s="28" t="b">
        <v>1</v>
      </c>
      <c r="P68" s="2" t="s">
        <v>676</v>
      </c>
      <c r="Q68" s="2" t="s">
        <v>677</v>
      </c>
      <c r="R68" s="2">
        <v>21.11</v>
      </c>
      <c r="S68" s="85">
        <v>0.03</v>
      </c>
      <c r="T68" s="2">
        <v>0</v>
      </c>
      <c r="U68" s="2"/>
      <c r="V68" s="2"/>
      <c r="W68" s="2"/>
      <c r="X68" s="2"/>
      <c r="Y68" s="2"/>
      <c r="Z68" s="29"/>
    </row>
    <row r="69" spans="1:26" x14ac:dyDescent="0.35">
      <c r="A69" s="28" t="b">
        <v>1</v>
      </c>
      <c r="B69" s="2" t="s">
        <v>465</v>
      </c>
      <c r="C69" s="2" t="s">
        <v>466</v>
      </c>
      <c r="D69" s="2">
        <v>31.99</v>
      </c>
      <c r="E69" s="85">
        <v>0.112</v>
      </c>
      <c r="F69" s="2">
        <v>0</v>
      </c>
      <c r="G69" s="35" t="s">
        <v>233</v>
      </c>
      <c r="H69" s="35"/>
      <c r="I69" s="2">
        <f t="shared" si="4"/>
        <v>-11.209999999999997</v>
      </c>
      <c r="J69" s="85">
        <f t="shared" si="2"/>
        <v>-12.106666666666662</v>
      </c>
      <c r="K69" s="85">
        <f t="shared" si="5"/>
        <v>-0.89666666666666472</v>
      </c>
      <c r="L69" s="2">
        <f t="shared" si="0"/>
        <v>1.8617594321957516</v>
      </c>
      <c r="M69" s="29"/>
      <c r="N69" s="2"/>
      <c r="O69" s="28" t="b">
        <v>1</v>
      </c>
      <c r="P69" s="2" t="s">
        <v>678</v>
      </c>
      <c r="Q69" s="2" t="s">
        <v>679</v>
      </c>
      <c r="R69" s="2">
        <v>20.78</v>
      </c>
      <c r="S69" s="85">
        <v>3.7900000000000003E-2</v>
      </c>
      <c r="T69" s="2">
        <v>0</v>
      </c>
      <c r="U69" s="2"/>
      <c r="V69" s="2"/>
      <c r="W69" s="2"/>
      <c r="X69" s="2"/>
      <c r="Y69" s="2"/>
      <c r="Z69" s="29"/>
    </row>
    <row r="70" spans="1:26" x14ac:dyDescent="0.35">
      <c r="A70" s="28" t="b">
        <v>1</v>
      </c>
      <c r="B70" s="2" t="s">
        <v>467</v>
      </c>
      <c r="C70" s="2" t="s">
        <v>468</v>
      </c>
      <c r="D70" s="2">
        <v>30.9</v>
      </c>
      <c r="E70" s="85">
        <v>0.248</v>
      </c>
      <c r="F70" s="2">
        <v>0</v>
      </c>
      <c r="G70" s="35" t="s">
        <v>233</v>
      </c>
      <c r="H70" s="35"/>
      <c r="I70" s="2">
        <f t="shared" si="4"/>
        <v>-10.129999999999999</v>
      </c>
      <c r="J70" s="85">
        <f t="shared" si="2"/>
        <v>-12.106666666666662</v>
      </c>
      <c r="K70" s="85">
        <f t="shared" si="5"/>
        <v>-1.976666666666663</v>
      </c>
      <c r="L70" s="2">
        <f t="shared" si="0"/>
        <v>3.9358266140324383</v>
      </c>
      <c r="M70" s="29"/>
      <c r="N70" s="2"/>
      <c r="O70" s="28" t="b">
        <v>1</v>
      </c>
      <c r="P70" s="2" t="s">
        <v>680</v>
      </c>
      <c r="Q70" s="2" t="s">
        <v>681</v>
      </c>
      <c r="R70" s="2">
        <v>20.77</v>
      </c>
      <c r="S70" s="85">
        <v>3.8300000000000001E-2</v>
      </c>
      <c r="T70" s="2">
        <v>0</v>
      </c>
      <c r="U70" s="2"/>
      <c r="V70" s="2"/>
      <c r="W70" s="2"/>
      <c r="X70" s="2"/>
      <c r="Y70" s="2"/>
      <c r="Z70" s="29"/>
    </row>
    <row r="71" spans="1:26" x14ac:dyDescent="0.35">
      <c r="A71" s="28" t="b">
        <v>1</v>
      </c>
      <c r="B71" s="2" t="s">
        <v>469</v>
      </c>
      <c r="C71" s="2" t="s">
        <v>470</v>
      </c>
      <c r="D71" s="2">
        <v>31.84</v>
      </c>
      <c r="E71" s="85">
        <v>0.125</v>
      </c>
      <c r="F71" s="2">
        <v>0</v>
      </c>
      <c r="G71" s="35" t="s">
        <v>233</v>
      </c>
      <c r="H71" s="35"/>
      <c r="I71" s="2">
        <f t="shared" si="4"/>
        <v>-11.079999999999998</v>
      </c>
      <c r="J71" s="85">
        <f t="shared" si="2"/>
        <v>-12.106666666666662</v>
      </c>
      <c r="K71" s="85">
        <f t="shared" si="5"/>
        <v>-1.0266666666666637</v>
      </c>
      <c r="L71" s="2">
        <f t="shared" si="0"/>
        <v>2.0373116199145804</v>
      </c>
      <c r="M71" s="29">
        <f t="shared" ref="M71" si="21">AVERAGE(L69:L71)</f>
        <v>2.6116325553809236</v>
      </c>
      <c r="N71" s="2"/>
      <c r="O71" s="28" t="b">
        <v>1</v>
      </c>
      <c r="P71" s="2" t="s">
        <v>682</v>
      </c>
      <c r="Q71" s="2" t="s">
        <v>683</v>
      </c>
      <c r="R71" s="2">
        <v>20.76</v>
      </c>
      <c r="S71" s="85">
        <v>3.85E-2</v>
      </c>
      <c r="T71" s="2">
        <v>0</v>
      </c>
      <c r="U71" s="2"/>
      <c r="V71" s="2"/>
      <c r="W71" s="2"/>
      <c r="X71" s="2"/>
      <c r="Y71" s="2"/>
      <c r="Z71" s="29"/>
    </row>
    <row r="72" spans="1:26" x14ac:dyDescent="0.35">
      <c r="A72" s="28" t="b">
        <v>1</v>
      </c>
      <c r="B72" s="2" t="s">
        <v>480</v>
      </c>
      <c r="C72" s="2" t="s">
        <v>481</v>
      </c>
      <c r="D72" s="2">
        <v>31.34</v>
      </c>
      <c r="E72" s="85">
        <v>0.18099999999999999</v>
      </c>
      <c r="F72" s="2">
        <v>0</v>
      </c>
      <c r="G72" s="35" t="s">
        <v>233</v>
      </c>
      <c r="H72" s="35"/>
      <c r="I72" s="2">
        <f t="shared" si="4"/>
        <v>-9.48</v>
      </c>
      <c r="J72" s="85">
        <f t="shared" si="2"/>
        <v>-12.106666666666662</v>
      </c>
      <c r="K72" s="85">
        <f t="shared" si="5"/>
        <v>-2.6266666666666616</v>
      </c>
      <c r="L72" s="2">
        <f t="shared" si="0"/>
        <v>6.1759739468973205</v>
      </c>
      <c r="M72" s="29"/>
      <c r="N72" s="2"/>
      <c r="O72" s="28" t="b">
        <v>1</v>
      </c>
      <c r="P72" s="2" t="s">
        <v>684</v>
      </c>
      <c r="Q72" s="2" t="s">
        <v>685</v>
      </c>
      <c r="R72" s="2">
        <v>21.86</v>
      </c>
      <c r="S72" s="85">
        <v>1.7600000000000001E-2</v>
      </c>
      <c r="T72" s="2">
        <v>0</v>
      </c>
      <c r="U72" s="2"/>
      <c r="V72" s="2"/>
      <c r="W72" s="2"/>
      <c r="X72" s="2"/>
      <c r="Y72" s="2"/>
      <c r="Z72" s="29"/>
    </row>
    <row r="73" spans="1:26" x14ac:dyDescent="0.35">
      <c r="A73" s="28" t="b">
        <v>1</v>
      </c>
      <c r="B73" s="2" t="s">
        <v>482</v>
      </c>
      <c r="C73" s="2" t="s">
        <v>483</v>
      </c>
      <c r="D73" s="2">
        <v>31.01</v>
      </c>
      <c r="E73" s="85">
        <v>0.22900000000000001</v>
      </c>
      <c r="F73" s="2">
        <v>0</v>
      </c>
      <c r="G73" s="35" t="s">
        <v>233</v>
      </c>
      <c r="H73" s="35"/>
      <c r="I73" s="2">
        <f t="shared" si="4"/>
        <v>-9.120000000000001</v>
      </c>
      <c r="J73" s="85">
        <f t="shared" si="2"/>
        <v>-12.106666666666662</v>
      </c>
      <c r="K73" s="85">
        <f t="shared" si="5"/>
        <v>-2.986666666666661</v>
      </c>
      <c r="L73" s="2">
        <f t="shared" si="0"/>
        <v>7.9264049061218049</v>
      </c>
      <c r="M73" s="29"/>
      <c r="N73" s="2"/>
      <c r="O73" s="28" t="b">
        <v>1</v>
      </c>
      <c r="P73" s="2" t="s">
        <v>686</v>
      </c>
      <c r="Q73" s="2" t="s">
        <v>687</v>
      </c>
      <c r="R73" s="2">
        <v>21.89</v>
      </c>
      <c r="S73" s="85">
        <v>1.7299999999999999E-2</v>
      </c>
      <c r="T73" s="2">
        <v>0</v>
      </c>
      <c r="U73" s="2"/>
      <c r="V73" s="2"/>
      <c r="W73" s="2"/>
      <c r="X73" s="2"/>
      <c r="Y73" s="2"/>
      <c r="Z73" s="29"/>
    </row>
    <row r="74" spans="1:26" x14ac:dyDescent="0.35">
      <c r="A74" s="28" t="b">
        <v>1</v>
      </c>
      <c r="B74" s="2" t="s">
        <v>484</v>
      </c>
      <c r="C74" s="2" t="s">
        <v>485</v>
      </c>
      <c r="D74" s="2">
        <v>31.3</v>
      </c>
      <c r="E74" s="85">
        <v>0.186</v>
      </c>
      <c r="F74" s="2">
        <v>0</v>
      </c>
      <c r="G74" s="35" t="s">
        <v>233</v>
      </c>
      <c r="H74" s="35"/>
      <c r="I74" s="2">
        <f t="shared" si="4"/>
        <v>-9.4400000000000013</v>
      </c>
      <c r="J74" s="85">
        <f t="shared" si="2"/>
        <v>-12.106666666666662</v>
      </c>
      <c r="K74" s="85">
        <f t="shared" si="5"/>
        <v>-2.6666666666666607</v>
      </c>
      <c r="L74" s="2">
        <f t="shared" si="0"/>
        <v>6.3496042078727717</v>
      </c>
      <c r="M74" s="29">
        <f t="shared" ref="M74" si="22">AVERAGE(L72:L74)</f>
        <v>6.8173276869639663</v>
      </c>
      <c r="N74" s="2"/>
      <c r="O74" s="28" t="b">
        <v>1</v>
      </c>
      <c r="P74" s="2" t="s">
        <v>688</v>
      </c>
      <c r="Q74" s="2" t="s">
        <v>689</v>
      </c>
      <c r="R74" s="2">
        <v>21.86</v>
      </c>
      <c r="S74" s="85">
        <v>1.7600000000000001E-2</v>
      </c>
      <c r="T74" s="2">
        <v>0</v>
      </c>
      <c r="U74" s="2"/>
      <c r="V74" s="2"/>
      <c r="W74" s="2"/>
      <c r="X74" s="2"/>
      <c r="Y74" s="2"/>
      <c r="Z74" s="29"/>
    </row>
    <row r="75" spans="1:26" x14ac:dyDescent="0.35">
      <c r="A75" s="28" t="b">
        <v>1</v>
      </c>
      <c r="B75" s="2" t="s">
        <v>495</v>
      </c>
      <c r="C75" s="2" t="s">
        <v>496</v>
      </c>
      <c r="D75" s="2">
        <v>30.07</v>
      </c>
      <c r="E75" s="85">
        <v>0.45400000000000001</v>
      </c>
      <c r="F75" s="2">
        <v>0</v>
      </c>
      <c r="G75" s="35" t="s">
        <v>233</v>
      </c>
      <c r="H75" s="35"/>
      <c r="I75" s="2">
        <f t="shared" si="4"/>
        <v>-9.9499999999999993</v>
      </c>
      <c r="J75" s="85">
        <f t="shared" si="2"/>
        <v>-12.106666666666662</v>
      </c>
      <c r="K75" s="85">
        <f t="shared" si="5"/>
        <v>-2.1566666666666627</v>
      </c>
      <c r="L75" s="2">
        <f t="shared" si="0"/>
        <v>4.4588345463556758</v>
      </c>
      <c r="M75" s="29"/>
      <c r="N75" s="2"/>
      <c r="O75" s="28" t="b">
        <v>1</v>
      </c>
      <c r="P75" s="2" t="s">
        <v>690</v>
      </c>
      <c r="Q75" s="2" t="s">
        <v>691</v>
      </c>
      <c r="R75" s="2">
        <v>20.12</v>
      </c>
      <c r="S75" s="85">
        <v>6.0900000000000003E-2</v>
      </c>
      <c r="T75" s="2">
        <v>0</v>
      </c>
      <c r="U75" s="2"/>
      <c r="V75" s="2"/>
      <c r="W75" s="2"/>
      <c r="X75" s="2"/>
      <c r="Y75" s="2"/>
      <c r="Z75" s="29"/>
    </row>
    <row r="76" spans="1:26" x14ac:dyDescent="0.35">
      <c r="A76" s="28" t="b">
        <v>1</v>
      </c>
      <c r="B76" s="2" t="s">
        <v>497</v>
      </c>
      <c r="C76" s="2" t="s">
        <v>498</v>
      </c>
      <c r="D76" s="2">
        <v>29.78</v>
      </c>
      <c r="E76" s="85">
        <v>0.56200000000000006</v>
      </c>
      <c r="F76" s="2">
        <v>0</v>
      </c>
      <c r="G76" s="35" t="s">
        <v>233</v>
      </c>
      <c r="H76" s="35"/>
      <c r="I76" s="2">
        <f t="shared" si="4"/>
        <v>-9.57</v>
      </c>
      <c r="J76" s="85">
        <f t="shared" si="2"/>
        <v>-12.106666666666662</v>
      </c>
      <c r="K76" s="85">
        <f t="shared" si="5"/>
        <v>-2.5366666666666617</v>
      </c>
      <c r="L76" s="2">
        <f t="shared" si="0"/>
        <v>5.8024680216630831</v>
      </c>
      <c r="M76" s="29"/>
      <c r="N76" s="2"/>
      <c r="O76" s="28" t="b">
        <v>1</v>
      </c>
      <c r="P76" s="2" t="s">
        <v>692</v>
      </c>
      <c r="Q76" s="2" t="s">
        <v>693</v>
      </c>
      <c r="R76" s="2">
        <v>20.21</v>
      </c>
      <c r="S76" s="85">
        <v>5.7000000000000002E-2</v>
      </c>
      <c r="T76" s="2">
        <v>0</v>
      </c>
      <c r="U76" s="2"/>
      <c r="V76" s="2"/>
      <c r="W76" s="2"/>
      <c r="X76" s="2"/>
      <c r="Y76" s="2"/>
      <c r="Z76" s="29"/>
    </row>
    <row r="77" spans="1:26" x14ac:dyDescent="0.35">
      <c r="A77" s="28" t="b">
        <v>1</v>
      </c>
      <c r="B77" s="2" t="s">
        <v>499</v>
      </c>
      <c r="C77" s="2" t="s">
        <v>500</v>
      </c>
      <c r="D77" s="2">
        <v>29.94</v>
      </c>
      <c r="E77" s="85">
        <v>0.498</v>
      </c>
      <c r="F77" s="2">
        <v>0</v>
      </c>
      <c r="G77" s="35" t="s">
        <v>233</v>
      </c>
      <c r="H77" s="35"/>
      <c r="I77" s="2">
        <f t="shared" si="4"/>
        <v>-9.7900000000000027</v>
      </c>
      <c r="J77" s="85">
        <f t="shared" si="2"/>
        <v>-12.106666666666662</v>
      </c>
      <c r="K77" s="85">
        <f t="shared" si="5"/>
        <v>-2.3166666666666593</v>
      </c>
      <c r="L77" s="2">
        <f t="shared" si="0"/>
        <v>4.9817984894352669</v>
      </c>
      <c r="M77" s="29">
        <f t="shared" ref="M77" si="23">AVERAGE(L75:L77)</f>
        <v>5.0810336858180092</v>
      </c>
      <c r="N77" s="2"/>
      <c r="O77" s="28" t="b">
        <v>1</v>
      </c>
      <c r="P77" s="2" t="s">
        <v>694</v>
      </c>
      <c r="Q77" s="2" t="s">
        <v>695</v>
      </c>
      <c r="R77" s="2">
        <v>20.149999999999999</v>
      </c>
      <c r="S77" s="85">
        <v>5.9499999999999997E-2</v>
      </c>
      <c r="T77" s="2">
        <v>0</v>
      </c>
      <c r="U77" s="2"/>
      <c r="V77" s="2"/>
      <c r="W77" s="2"/>
      <c r="X77" s="2"/>
      <c r="Y77" s="2"/>
      <c r="Z77" s="29"/>
    </row>
    <row r="78" spans="1:26" x14ac:dyDescent="0.35">
      <c r="A78" s="28" t="b">
        <v>1</v>
      </c>
      <c r="B78" s="2" t="s">
        <v>510</v>
      </c>
      <c r="C78" s="2" t="s">
        <v>511</v>
      </c>
      <c r="D78" s="2">
        <v>29.88</v>
      </c>
      <c r="E78" s="85">
        <v>0.52100000000000002</v>
      </c>
      <c r="F78" s="2">
        <v>0</v>
      </c>
      <c r="G78" s="35" t="s">
        <v>233</v>
      </c>
      <c r="H78" s="35"/>
      <c r="I78" s="2">
        <f t="shared" si="4"/>
        <v>-10.39</v>
      </c>
      <c r="J78" s="85">
        <f t="shared" si="2"/>
        <v>-12.106666666666662</v>
      </c>
      <c r="K78" s="85">
        <f t="shared" si="5"/>
        <v>-1.7166666666666615</v>
      </c>
      <c r="L78" s="2">
        <f t="shared" si="0"/>
        <v>3.2867612583431494</v>
      </c>
      <c r="M78" s="29"/>
      <c r="N78" s="2"/>
      <c r="O78" s="28" t="b">
        <v>1</v>
      </c>
      <c r="P78" s="2" t="s">
        <v>696</v>
      </c>
      <c r="Q78" s="2" t="s">
        <v>697</v>
      </c>
      <c r="R78" s="2">
        <v>19.489999999999998</v>
      </c>
      <c r="S78" s="85">
        <v>9.5000000000000001E-2</v>
      </c>
      <c r="T78" s="2">
        <v>0</v>
      </c>
      <c r="U78" s="2"/>
      <c r="V78" s="2"/>
      <c r="W78" s="2"/>
      <c r="X78" s="2"/>
      <c r="Y78" s="2"/>
      <c r="Z78" s="29"/>
    </row>
    <row r="79" spans="1:26" x14ac:dyDescent="0.35">
      <c r="A79" s="28" t="b">
        <v>1</v>
      </c>
      <c r="B79" s="2" t="s">
        <v>512</v>
      </c>
      <c r="C79" s="2" t="s">
        <v>513</v>
      </c>
      <c r="D79" s="2">
        <v>29.88</v>
      </c>
      <c r="E79" s="85">
        <v>0.52300000000000002</v>
      </c>
      <c r="F79" s="2">
        <v>0</v>
      </c>
      <c r="G79" s="35" t="s">
        <v>233</v>
      </c>
      <c r="H79" s="35"/>
      <c r="I79" s="2">
        <f t="shared" si="4"/>
        <v>-10.39</v>
      </c>
      <c r="J79" s="85">
        <f t="shared" si="2"/>
        <v>-12.106666666666662</v>
      </c>
      <c r="K79" s="85">
        <f t="shared" si="5"/>
        <v>-1.7166666666666615</v>
      </c>
      <c r="L79" s="2">
        <f t="shared" si="0"/>
        <v>3.2867612583431494</v>
      </c>
      <c r="M79" s="29"/>
      <c r="N79" s="2"/>
      <c r="O79" s="28" t="b">
        <v>1</v>
      </c>
      <c r="P79" s="2" t="s">
        <v>698</v>
      </c>
      <c r="Q79" s="2" t="s">
        <v>699</v>
      </c>
      <c r="R79" s="2">
        <v>19.489999999999998</v>
      </c>
      <c r="S79" s="85">
        <v>9.5000000000000001E-2</v>
      </c>
      <c r="T79" s="2">
        <v>0</v>
      </c>
      <c r="U79" s="2"/>
      <c r="V79" s="2"/>
      <c r="W79" s="2"/>
      <c r="X79" s="2"/>
      <c r="Y79" s="2"/>
      <c r="Z79" s="29"/>
    </row>
    <row r="80" spans="1:26" x14ac:dyDescent="0.35">
      <c r="A80" s="28" t="b">
        <v>1</v>
      </c>
      <c r="B80" s="2" t="s">
        <v>514</v>
      </c>
      <c r="C80" s="2" t="s">
        <v>515</v>
      </c>
      <c r="D80" s="2">
        <v>29.77</v>
      </c>
      <c r="E80" s="85">
        <v>0.56499999999999995</v>
      </c>
      <c r="F80" s="2">
        <v>0</v>
      </c>
      <c r="G80" s="35" t="s">
        <v>233</v>
      </c>
      <c r="H80" s="35"/>
      <c r="I80" s="2">
        <f t="shared" si="4"/>
        <v>-10.309999999999999</v>
      </c>
      <c r="J80" s="85">
        <f t="shared" si="2"/>
        <v>-12.106666666666662</v>
      </c>
      <c r="K80" s="85">
        <f t="shared" si="5"/>
        <v>-1.7966666666666633</v>
      </c>
      <c r="L80" s="2">
        <f t="shared" si="0"/>
        <v>3.4741659450869369</v>
      </c>
      <c r="M80" s="29">
        <f t="shared" ref="M80" si="24">AVERAGE(L78:L80)</f>
        <v>3.3492294872577451</v>
      </c>
      <c r="N80" s="2"/>
      <c r="O80" s="28" t="b">
        <v>1</v>
      </c>
      <c r="P80" s="2" t="s">
        <v>700</v>
      </c>
      <c r="Q80" s="2" t="s">
        <v>701</v>
      </c>
      <c r="R80" s="2">
        <v>19.46</v>
      </c>
      <c r="S80" s="85">
        <v>9.7000000000000003E-2</v>
      </c>
      <c r="T80" s="2">
        <v>0</v>
      </c>
      <c r="U80" s="2"/>
      <c r="V80" s="2"/>
      <c r="W80" s="2"/>
      <c r="X80" s="2"/>
      <c r="Y80" s="2"/>
      <c r="Z80" s="29"/>
    </row>
    <row r="81" spans="1:26" x14ac:dyDescent="0.35">
      <c r="A81" s="28" t="b">
        <v>1</v>
      </c>
      <c r="B81" s="2" t="s">
        <v>525</v>
      </c>
      <c r="C81" s="2" t="s">
        <v>526</v>
      </c>
      <c r="D81" s="2">
        <v>30.85</v>
      </c>
      <c r="E81" s="85">
        <v>0.25800000000000001</v>
      </c>
      <c r="F81" s="2">
        <v>0</v>
      </c>
      <c r="G81" s="35" t="s">
        <v>233</v>
      </c>
      <c r="H81" s="35"/>
      <c r="I81" s="2">
        <f t="shared" si="4"/>
        <v>-10.310000000000002</v>
      </c>
      <c r="J81" s="85">
        <f t="shared" si="2"/>
        <v>-12.106666666666662</v>
      </c>
      <c r="K81" s="85">
        <f t="shared" si="5"/>
        <v>-1.7966666666666598</v>
      </c>
      <c r="L81" s="2">
        <f t="shared" si="0"/>
        <v>3.4741659450869284</v>
      </c>
      <c r="M81" s="29"/>
      <c r="N81" s="2"/>
      <c r="O81" s="28" t="b">
        <v>1</v>
      </c>
      <c r="P81" s="2" t="s">
        <v>702</v>
      </c>
      <c r="Q81" s="2" t="s">
        <v>703</v>
      </c>
      <c r="R81" s="2">
        <v>20.54</v>
      </c>
      <c r="S81" s="85">
        <v>4.4999999999999998E-2</v>
      </c>
      <c r="T81" s="2">
        <v>0</v>
      </c>
      <c r="U81" s="2"/>
      <c r="V81" s="2"/>
      <c r="W81" s="2"/>
      <c r="X81" s="2"/>
      <c r="Y81" s="2"/>
      <c r="Z81" s="29"/>
    </row>
    <row r="82" spans="1:26" x14ac:dyDescent="0.35">
      <c r="A82" s="28" t="b">
        <v>1</v>
      </c>
      <c r="B82" s="2" t="s">
        <v>527</v>
      </c>
      <c r="C82" s="2" t="s">
        <v>528</v>
      </c>
      <c r="D82" s="2">
        <v>30.88</v>
      </c>
      <c r="E82" s="85">
        <v>0.253</v>
      </c>
      <c r="F82" s="2">
        <v>0</v>
      </c>
      <c r="G82" s="35" t="s">
        <v>233</v>
      </c>
      <c r="H82" s="35"/>
      <c r="I82" s="2">
        <f t="shared" si="4"/>
        <v>-10.3</v>
      </c>
      <c r="J82" s="85">
        <f t="shared" si="2"/>
        <v>-12.106666666666662</v>
      </c>
      <c r="K82" s="85">
        <f t="shared" si="5"/>
        <v>-1.8066666666666613</v>
      </c>
      <c r="L82" s="2">
        <f t="shared" si="0"/>
        <v>3.4983306802233316</v>
      </c>
      <c r="M82" s="29"/>
      <c r="N82" s="2"/>
      <c r="O82" s="28" t="b">
        <v>1</v>
      </c>
      <c r="P82" s="2" t="s">
        <v>704</v>
      </c>
      <c r="Q82" s="2" t="s">
        <v>705</v>
      </c>
      <c r="R82" s="2">
        <v>20.58</v>
      </c>
      <c r="S82" s="85">
        <v>4.3900000000000002E-2</v>
      </c>
      <c r="T82" s="2">
        <v>0</v>
      </c>
      <c r="U82" s="2"/>
      <c r="V82" s="2"/>
      <c r="W82" s="2"/>
      <c r="X82" s="2"/>
      <c r="Y82" s="2"/>
      <c r="Z82" s="29"/>
    </row>
    <row r="83" spans="1:26" x14ac:dyDescent="0.35">
      <c r="A83" s="28" t="b">
        <v>1</v>
      </c>
      <c r="B83" s="2" t="s">
        <v>529</v>
      </c>
      <c r="C83" s="2" t="s">
        <v>530</v>
      </c>
      <c r="D83" s="2">
        <v>30.23</v>
      </c>
      <c r="E83" s="85">
        <v>0.40600000000000003</v>
      </c>
      <c r="F83" s="2">
        <v>0</v>
      </c>
      <c r="G83" s="35" t="s">
        <v>233</v>
      </c>
      <c r="H83" s="35"/>
      <c r="I83" s="2">
        <f t="shared" si="4"/>
        <v>-9.73</v>
      </c>
      <c r="J83" s="85">
        <f t="shared" si="2"/>
        <v>-12.106666666666662</v>
      </c>
      <c r="K83" s="85">
        <f t="shared" si="5"/>
        <v>-2.3766666666666616</v>
      </c>
      <c r="L83" s="2">
        <f t="shared" si="0"/>
        <v>5.1933543526462911</v>
      </c>
      <c r="M83" s="29">
        <f t="shared" ref="M83" si="25">AVERAGE(L81:L83)</f>
        <v>4.0552836593188504</v>
      </c>
      <c r="N83" s="2"/>
      <c r="O83" s="28" t="b">
        <v>1</v>
      </c>
      <c r="P83" s="2" t="s">
        <v>706</v>
      </c>
      <c r="Q83" s="2" t="s">
        <v>707</v>
      </c>
      <c r="R83" s="2">
        <v>20.5</v>
      </c>
      <c r="S83" s="85">
        <v>4.6399999999999997E-2</v>
      </c>
      <c r="T83" s="2">
        <v>0</v>
      </c>
      <c r="U83" s="2"/>
      <c r="V83" s="2"/>
      <c r="W83" s="2"/>
      <c r="X83" s="2"/>
      <c r="Y83" s="2"/>
      <c r="Z83" s="29"/>
    </row>
    <row r="84" spans="1:26" x14ac:dyDescent="0.35">
      <c r="A84" s="28" t="b">
        <v>1</v>
      </c>
      <c r="B84" s="2" t="s">
        <v>321</v>
      </c>
      <c r="C84" s="2" t="s">
        <v>322</v>
      </c>
      <c r="D84" s="2">
        <v>34.25</v>
      </c>
      <c r="E84" s="85">
        <v>2.1600000000000001E-2</v>
      </c>
      <c r="F84" s="2">
        <v>0</v>
      </c>
      <c r="G84" s="35"/>
      <c r="H84" s="35"/>
      <c r="I84" s="2">
        <f t="shared" si="4"/>
        <v>-11.18</v>
      </c>
      <c r="J84" s="85">
        <f t="shared" si="2"/>
        <v>-12.106666666666662</v>
      </c>
      <c r="K84" s="85">
        <f t="shared" si="5"/>
        <v>-0.92666666666666231</v>
      </c>
      <c r="L84" s="2">
        <f t="shared" si="0"/>
        <v>1.9008789554215983</v>
      </c>
      <c r="M84" s="29"/>
      <c r="N84" s="2"/>
      <c r="O84" s="28" t="b">
        <v>1</v>
      </c>
      <c r="P84" s="2" t="s">
        <v>161</v>
      </c>
      <c r="Q84" s="2" t="s">
        <v>162</v>
      </c>
      <c r="R84" s="2">
        <v>23.07</v>
      </c>
      <c r="S84" s="85">
        <v>7.4200000000000004E-3</v>
      </c>
      <c r="T84" s="2">
        <v>0</v>
      </c>
      <c r="U84" s="2"/>
      <c r="V84" s="2"/>
      <c r="W84" s="2"/>
      <c r="X84" s="2"/>
      <c r="Y84" s="2"/>
      <c r="Z84" s="29"/>
    </row>
    <row r="85" spans="1:26" x14ac:dyDescent="0.35">
      <c r="A85" s="28" t="b">
        <v>1</v>
      </c>
      <c r="B85" s="2" t="s">
        <v>323</v>
      </c>
      <c r="C85" s="2" t="s">
        <v>324</v>
      </c>
      <c r="D85" s="2">
        <v>31.26</v>
      </c>
      <c r="E85" s="85">
        <v>0.191</v>
      </c>
      <c r="F85" s="2">
        <v>0</v>
      </c>
      <c r="G85" s="35" t="s">
        <v>233</v>
      </c>
      <c r="H85" s="35"/>
      <c r="I85" s="2">
        <f t="shared" si="4"/>
        <v>-8.2000000000000028</v>
      </c>
      <c r="J85" s="85">
        <f t="shared" si="2"/>
        <v>-12.106666666666662</v>
      </c>
      <c r="K85" s="85">
        <f t="shared" si="5"/>
        <v>-3.9066666666666592</v>
      </c>
      <c r="L85" s="2">
        <f t="shared" si="0"/>
        <v>14.997671944959601</v>
      </c>
      <c r="M85" s="29"/>
      <c r="N85" s="2"/>
      <c r="O85" s="28" t="b">
        <v>1</v>
      </c>
      <c r="P85" s="2" t="s">
        <v>165</v>
      </c>
      <c r="Q85" s="2" t="s">
        <v>166</v>
      </c>
      <c r="R85" s="2">
        <v>23.06</v>
      </c>
      <c r="S85" s="85">
        <v>7.4999999999999997E-3</v>
      </c>
      <c r="T85" s="2">
        <v>0</v>
      </c>
      <c r="U85" s="2"/>
      <c r="V85" s="2"/>
      <c r="W85" s="2"/>
      <c r="X85" s="2"/>
      <c r="Y85" s="2"/>
      <c r="Z85" s="29"/>
    </row>
    <row r="86" spans="1:26" x14ac:dyDescent="0.35">
      <c r="A86" s="28" t="b">
        <v>1</v>
      </c>
      <c r="B86" s="2" t="s">
        <v>325</v>
      </c>
      <c r="C86" s="2" t="s">
        <v>326</v>
      </c>
      <c r="D86" s="2">
        <v>33.770000000000003</v>
      </c>
      <c r="E86" s="85">
        <v>3.0800000000000001E-2</v>
      </c>
      <c r="F86" s="2">
        <v>0</v>
      </c>
      <c r="G86" s="35"/>
      <c r="H86" s="35"/>
      <c r="I86" s="2">
        <f t="shared" si="4"/>
        <v>-10.530000000000005</v>
      </c>
      <c r="J86" s="85">
        <f t="shared" ref="J86:J146" si="26">$U$8-$G$8</f>
        <v>-12.106666666666662</v>
      </c>
      <c r="K86" s="85">
        <f t="shared" si="5"/>
        <v>-1.5766666666666573</v>
      </c>
      <c r="L86" s="2">
        <f t="shared" ref="L86:L146" si="27">2^(-K86)</f>
        <v>2.9827988009007353</v>
      </c>
      <c r="M86" s="29">
        <f t="shared" ref="M86" si="28">AVERAGE(L84:L86)</f>
        <v>6.627116567093978</v>
      </c>
      <c r="N86" s="2"/>
      <c r="O86" s="28" t="b">
        <v>1</v>
      </c>
      <c r="P86" s="2" t="s">
        <v>169</v>
      </c>
      <c r="Q86" s="2" t="s">
        <v>170</v>
      </c>
      <c r="R86" s="2">
        <v>23.24</v>
      </c>
      <c r="S86" s="85">
        <v>6.5900000000000004E-3</v>
      </c>
      <c r="T86" s="2">
        <v>0</v>
      </c>
      <c r="U86" s="2"/>
      <c r="V86" s="2"/>
      <c r="W86" s="2"/>
      <c r="X86" s="2"/>
      <c r="Y86" s="2"/>
      <c r="Z86" s="29"/>
    </row>
    <row r="87" spans="1:26" x14ac:dyDescent="0.35">
      <c r="A87" s="28" t="b">
        <v>1</v>
      </c>
      <c r="B87" s="2" t="s">
        <v>339</v>
      </c>
      <c r="C87" s="2" t="s">
        <v>340</v>
      </c>
      <c r="D87" s="2">
        <v>32.979999999999997</v>
      </c>
      <c r="E87" s="85">
        <v>5.4600000000000003E-2</v>
      </c>
      <c r="F87" s="2">
        <v>0</v>
      </c>
      <c r="G87" s="35"/>
      <c r="H87" s="35"/>
      <c r="I87" s="2">
        <f t="shared" si="4"/>
        <v>-11.999999999999996</v>
      </c>
      <c r="J87" s="85">
        <f t="shared" si="26"/>
        <v>-12.106666666666662</v>
      </c>
      <c r="K87" s="85">
        <f t="shared" si="5"/>
        <v>-0.10666666666666558</v>
      </c>
      <c r="L87" s="2">
        <f t="shared" si="27"/>
        <v>1.0767375682475222</v>
      </c>
      <c r="M87" s="29"/>
      <c r="N87" s="2"/>
      <c r="O87" s="28" t="b">
        <v>1</v>
      </c>
      <c r="P87" s="2" t="s">
        <v>173</v>
      </c>
      <c r="Q87" s="2" t="s">
        <v>174</v>
      </c>
      <c r="R87" s="2">
        <v>20.98</v>
      </c>
      <c r="S87" s="85">
        <v>3.3000000000000002E-2</v>
      </c>
      <c r="T87" s="2">
        <v>0</v>
      </c>
      <c r="U87" s="2"/>
      <c r="V87" s="2"/>
      <c r="W87" s="2"/>
      <c r="X87" s="2"/>
      <c r="Y87" s="2"/>
      <c r="Z87" s="29"/>
    </row>
    <row r="88" spans="1:26" x14ac:dyDescent="0.35">
      <c r="A88" s="28" t="b">
        <v>1</v>
      </c>
      <c r="B88" s="2" t="s">
        <v>341</v>
      </c>
      <c r="C88" s="2" t="s">
        <v>342</v>
      </c>
      <c r="D88" s="2">
        <v>30.65</v>
      </c>
      <c r="E88" s="85">
        <v>0.29899999999999999</v>
      </c>
      <c r="F88" s="2">
        <v>0</v>
      </c>
      <c r="G88" s="35" t="s">
        <v>233</v>
      </c>
      <c r="H88" s="35"/>
      <c r="I88" s="2">
        <f t="shared" si="4"/>
        <v>-9.7399999999999984</v>
      </c>
      <c r="J88" s="85">
        <f t="shared" si="26"/>
        <v>-12.106666666666662</v>
      </c>
      <c r="K88" s="85">
        <f t="shared" si="5"/>
        <v>-2.3666666666666636</v>
      </c>
      <c r="L88" s="2">
        <f t="shared" si="27"/>
        <v>5.1574812337583058</v>
      </c>
      <c r="M88" s="29"/>
      <c r="N88" s="2"/>
      <c r="O88" s="28" t="b">
        <v>1</v>
      </c>
      <c r="P88" s="2" t="s">
        <v>177</v>
      </c>
      <c r="Q88" s="2" t="s">
        <v>178</v>
      </c>
      <c r="R88" s="2">
        <v>20.91</v>
      </c>
      <c r="S88" s="85">
        <v>3.4599999999999999E-2</v>
      </c>
      <c r="T88" s="2">
        <v>0</v>
      </c>
      <c r="U88" s="2"/>
      <c r="V88" s="2"/>
      <c r="W88" s="2"/>
      <c r="X88" s="2"/>
      <c r="Y88" s="2"/>
      <c r="Z88" s="29"/>
    </row>
    <row r="89" spans="1:26" x14ac:dyDescent="0.35">
      <c r="A89" s="28" t="b">
        <v>1</v>
      </c>
      <c r="B89" s="2" t="s">
        <v>343</v>
      </c>
      <c r="C89" s="2" t="s">
        <v>344</v>
      </c>
      <c r="D89" s="2">
        <v>32.65</v>
      </c>
      <c r="E89" s="85">
        <v>6.9699999999999998E-2</v>
      </c>
      <c r="F89" s="2">
        <v>0</v>
      </c>
      <c r="G89" s="35"/>
      <c r="H89" s="35"/>
      <c r="I89" s="2">
        <f t="shared" si="4"/>
        <v>-11.649999999999999</v>
      </c>
      <c r="J89" s="85">
        <f t="shared" si="26"/>
        <v>-12.106666666666662</v>
      </c>
      <c r="K89" s="85">
        <f t="shared" si="5"/>
        <v>-0.45666666666666345</v>
      </c>
      <c r="L89" s="2">
        <f t="shared" si="27"/>
        <v>1.3723673104437768</v>
      </c>
      <c r="M89" s="29">
        <f t="shared" ref="M89" si="29">AVERAGE(L87:L89)</f>
        <v>2.5355287041498684</v>
      </c>
      <c r="N89" s="2"/>
      <c r="O89" s="28" t="b">
        <v>1</v>
      </c>
      <c r="P89" s="2" t="s">
        <v>181</v>
      </c>
      <c r="Q89" s="2" t="s">
        <v>182</v>
      </c>
      <c r="R89" s="2">
        <v>21</v>
      </c>
      <c r="S89" s="85">
        <v>3.2599999999999997E-2</v>
      </c>
      <c r="T89" s="2">
        <v>0</v>
      </c>
      <c r="U89" s="2"/>
      <c r="V89" s="2"/>
      <c r="W89" s="2"/>
      <c r="X89" s="2"/>
      <c r="Y89" s="2"/>
      <c r="Z89" s="29"/>
    </row>
    <row r="90" spans="1:26" x14ac:dyDescent="0.35">
      <c r="A90" s="28" t="b">
        <v>1</v>
      </c>
      <c r="B90" s="2" t="s">
        <v>357</v>
      </c>
      <c r="C90" s="2" t="s">
        <v>358</v>
      </c>
      <c r="D90" s="2">
        <v>32.58</v>
      </c>
      <c r="E90" s="85">
        <v>7.3300000000000004E-2</v>
      </c>
      <c r="F90" s="2">
        <v>0</v>
      </c>
      <c r="G90" s="35"/>
      <c r="H90" s="35"/>
      <c r="I90" s="2">
        <f t="shared" ref="I90:I143" si="30">R90-D90</f>
        <v>-10.919999999999998</v>
      </c>
      <c r="J90" s="85">
        <f t="shared" si="26"/>
        <v>-12.106666666666662</v>
      </c>
      <c r="K90" s="85">
        <f t="shared" ref="K90:K143" si="31">J90-I90</f>
        <v>-1.1866666666666639</v>
      </c>
      <c r="L90" s="2">
        <f t="shared" si="27"/>
        <v>2.2762620691756403</v>
      </c>
      <c r="M90" s="29"/>
      <c r="N90" s="2"/>
      <c r="O90" s="28" t="b">
        <v>1</v>
      </c>
      <c r="P90" s="2" t="s">
        <v>185</v>
      </c>
      <c r="Q90" s="2" t="s">
        <v>186</v>
      </c>
      <c r="R90" s="2">
        <v>21.66</v>
      </c>
      <c r="S90" s="85">
        <v>2.0400000000000001E-2</v>
      </c>
      <c r="T90" s="2">
        <v>0</v>
      </c>
      <c r="U90" s="2"/>
      <c r="V90" s="2"/>
      <c r="W90" s="2"/>
      <c r="X90" s="2"/>
      <c r="Y90" s="2"/>
      <c r="Z90" s="29"/>
    </row>
    <row r="91" spans="1:26" x14ac:dyDescent="0.35">
      <c r="A91" s="28" t="b">
        <v>1</v>
      </c>
      <c r="B91" s="2" t="s">
        <v>359</v>
      </c>
      <c r="C91" s="2" t="s">
        <v>360</v>
      </c>
      <c r="D91" s="2">
        <v>31.45</v>
      </c>
      <c r="E91" s="85">
        <v>0.16600000000000001</v>
      </c>
      <c r="F91" s="2">
        <v>0</v>
      </c>
      <c r="G91" s="35" t="s">
        <v>233</v>
      </c>
      <c r="H91" s="35"/>
      <c r="I91" s="2">
        <f t="shared" si="30"/>
        <v>-9.59</v>
      </c>
      <c r="J91" s="85">
        <f t="shared" si="26"/>
        <v>-12.106666666666662</v>
      </c>
      <c r="K91" s="85">
        <f t="shared" si="31"/>
        <v>-2.5166666666666622</v>
      </c>
      <c r="L91" s="2">
        <f t="shared" si="27"/>
        <v>5.7225837297410145</v>
      </c>
      <c r="M91" s="29"/>
      <c r="N91" s="2"/>
      <c r="O91" s="28" t="b">
        <v>1</v>
      </c>
      <c r="P91" s="2" t="s">
        <v>189</v>
      </c>
      <c r="Q91" s="2" t="s">
        <v>190</v>
      </c>
      <c r="R91" s="2">
        <v>21.86</v>
      </c>
      <c r="S91" s="85">
        <v>1.7600000000000001E-2</v>
      </c>
      <c r="T91" s="2">
        <v>0</v>
      </c>
      <c r="U91" s="2"/>
      <c r="V91" s="2"/>
      <c r="W91" s="2"/>
      <c r="X91" s="2"/>
      <c r="Y91" s="2"/>
      <c r="Z91" s="29"/>
    </row>
    <row r="92" spans="1:26" x14ac:dyDescent="0.35">
      <c r="A92" s="28" t="b">
        <v>1</v>
      </c>
      <c r="B92" s="2" t="s">
        <v>361</v>
      </c>
      <c r="C92" s="2" t="s">
        <v>362</v>
      </c>
      <c r="D92" s="2">
        <v>32.229999999999997</v>
      </c>
      <c r="E92" s="85">
        <v>9.4500000000000001E-2</v>
      </c>
      <c r="F92" s="2">
        <v>0</v>
      </c>
      <c r="G92" s="35"/>
      <c r="H92" s="35"/>
      <c r="I92" s="2">
        <f t="shared" si="30"/>
        <v>-10.359999999999996</v>
      </c>
      <c r="J92" s="85">
        <f t="shared" si="26"/>
        <v>-12.106666666666662</v>
      </c>
      <c r="K92" s="85">
        <f t="shared" si="31"/>
        <v>-1.7466666666666661</v>
      </c>
      <c r="L92" s="2">
        <f t="shared" si="27"/>
        <v>3.3558230990729991</v>
      </c>
      <c r="M92" s="29">
        <f t="shared" ref="M92" si="32">AVERAGE(L90:L92)</f>
        <v>3.784889632663218</v>
      </c>
      <c r="N92" s="2"/>
      <c r="O92" s="28" t="b">
        <v>1</v>
      </c>
      <c r="P92" s="2" t="s">
        <v>193</v>
      </c>
      <c r="Q92" s="2" t="s">
        <v>194</v>
      </c>
      <c r="R92" s="2">
        <v>21.87</v>
      </c>
      <c r="S92" s="85">
        <v>1.7600000000000001E-2</v>
      </c>
      <c r="T92" s="2">
        <v>0</v>
      </c>
      <c r="U92" s="2"/>
      <c r="V92" s="2"/>
      <c r="W92" s="2"/>
      <c r="X92" s="2"/>
      <c r="Y92" s="2"/>
      <c r="Z92" s="29"/>
    </row>
    <row r="93" spans="1:26" x14ac:dyDescent="0.35">
      <c r="A93" s="28" t="b">
        <v>1</v>
      </c>
      <c r="B93" s="2" t="s">
        <v>375</v>
      </c>
      <c r="C93" s="2" t="s">
        <v>376</v>
      </c>
      <c r="D93" s="2">
        <v>31.17</v>
      </c>
      <c r="E93" s="85">
        <v>0.20499999999999999</v>
      </c>
      <c r="F93" s="2">
        <v>0</v>
      </c>
      <c r="G93" s="35" t="s">
        <v>233</v>
      </c>
      <c r="H93" s="35"/>
      <c r="I93" s="2">
        <f t="shared" si="30"/>
        <v>-10.420000000000002</v>
      </c>
      <c r="J93" s="85">
        <f t="shared" si="26"/>
        <v>-12.106666666666662</v>
      </c>
      <c r="K93" s="85">
        <f t="shared" si="31"/>
        <v>-1.6866666666666603</v>
      </c>
      <c r="L93" s="2">
        <f t="shared" si="27"/>
        <v>3.2191206897436273</v>
      </c>
      <c r="M93" s="29"/>
      <c r="N93" s="2"/>
      <c r="O93" s="28" t="b">
        <v>1</v>
      </c>
      <c r="P93" s="2" t="s">
        <v>197</v>
      </c>
      <c r="Q93" s="2" t="s">
        <v>198</v>
      </c>
      <c r="R93" s="2">
        <v>20.75</v>
      </c>
      <c r="S93" s="85">
        <v>3.8899999999999997E-2</v>
      </c>
      <c r="T93" s="2">
        <v>0</v>
      </c>
      <c r="U93" s="2"/>
      <c r="V93" s="2"/>
      <c r="W93" s="2"/>
      <c r="X93" s="2"/>
      <c r="Y93" s="2"/>
      <c r="Z93" s="29"/>
    </row>
    <row r="94" spans="1:26" x14ac:dyDescent="0.35">
      <c r="A94" s="28" t="b">
        <v>1</v>
      </c>
      <c r="B94" s="2" t="s">
        <v>377</v>
      </c>
      <c r="C94" s="2" t="s">
        <v>378</v>
      </c>
      <c r="D94" s="2">
        <v>30.45</v>
      </c>
      <c r="E94" s="85">
        <v>0.34499999999999997</v>
      </c>
      <c r="F94" s="2">
        <v>0</v>
      </c>
      <c r="G94" s="35" t="s">
        <v>233</v>
      </c>
      <c r="H94" s="35"/>
      <c r="I94" s="2">
        <f t="shared" si="30"/>
        <v>-9.759999999999998</v>
      </c>
      <c r="J94" s="85">
        <f t="shared" si="26"/>
        <v>-12.106666666666662</v>
      </c>
      <c r="K94" s="85">
        <f t="shared" si="31"/>
        <v>-2.346666666666664</v>
      </c>
      <c r="L94" s="2">
        <f t="shared" si="27"/>
        <v>5.0864766655432021</v>
      </c>
      <c r="M94" s="29"/>
      <c r="N94" s="2"/>
      <c r="O94" s="28" t="b">
        <v>1</v>
      </c>
      <c r="P94" s="2" t="s">
        <v>201</v>
      </c>
      <c r="Q94" s="2" t="s">
        <v>202</v>
      </c>
      <c r="R94" s="2">
        <v>20.69</v>
      </c>
      <c r="S94" s="85">
        <v>4.0399999999999998E-2</v>
      </c>
      <c r="T94" s="2">
        <v>0</v>
      </c>
      <c r="U94" s="2"/>
      <c r="V94" s="2"/>
      <c r="W94" s="2"/>
      <c r="X94" s="2"/>
      <c r="Y94" s="2"/>
      <c r="Z94" s="29"/>
    </row>
    <row r="95" spans="1:26" x14ac:dyDescent="0.35">
      <c r="A95" s="28" t="b">
        <v>1</v>
      </c>
      <c r="B95" s="2" t="s">
        <v>379</v>
      </c>
      <c r="C95" s="2" t="s">
        <v>380</v>
      </c>
      <c r="D95" s="2">
        <v>30.66</v>
      </c>
      <c r="E95" s="85">
        <v>0.29699999999999999</v>
      </c>
      <c r="F95" s="2">
        <v>0</v>
      </c>
      <c r="G95" s="35" t="s">
        <v>233</v>
      </c>
      <c r="H95" s="35"/>
      <c r="I95" s="2">
        <f t="shared" si="30"/>
        <v>-9.8000000000000007</v>
      </c>
      <c r="J95" s="85">
        <f t="shared" si="26"/>
        <v>-12.106666666666662</v>
      </c>
      <c r="K95" s="85">
        <f t="shared" si="31"/>
        <v>-2.3066666666666613</v>
      </c>
      <c r="L95" s="2">
        <f t="shared" si="27"/>
        <v>4.9473866936377311</v>
      </c>
      <c r="M95" s="29">
        <f t="shared" ref="M95" si="33">AVERAGE(L93:L95)</f>
        <v>4.41766134964152</v>
      </c>
      <c r="N95" s="2"/>
      <c r="O95" s="28" t="b">
        <v>1</v>
      </c>
      <c r="P95" s="2" t="s">
        <v>205</v>
      </c>
      <c r="Q95" s="2" t="s">
        <v>206</v>
      </c>
      <c r="R95" s="2">
        <v>20.86</v>
      </c>
      <c r="S95" s="85">
        <v>3.5999999999999997E-2</v>
      </c>
      <c r="T95" s="2">
        <v>0</v>
      </c>
      <c r="U95" s="2"/>
      <c r="V95" s="2"/>
      <c r="W95" s="2"/>
      <c r="X95" s="2"/>
      <c r="Y95" s="2"/>
      <c r="Z95" s="29"/>
    </row>
    <row r="96" spans="1:26" x14ac:dyDescent="0.35">
      <c r="A96" s="28" t="b">
        <v>1</v>
      </c>
      <c r="B96" s="2" t="s">
        <v>393</v>
      </c>
      <c r="C96" s="2" t="s">
        <v>394</v>
      </c>
      <c r="D96" s="2">
        <v>30.44</v>
      </c>
      <c r="E96" s="85">
        <v>0.34699999999999998</v>
      </c>
      <c r="F96" s="2">
        <v>0</v>
      </c>
      <c r="G96" s="35" t="s">
        <v>233</v>
      </c>
      <c r="H96" s="35"/>
      <c r="I96" s="2">
        <f t="shared" si="30"/>
        <v>-10.650000000000002</v>
      </c>
      <c r="J96" s="85">
        <f t="shared" si="26"/>
        <v>-12.106666666666662</v>
      </c>
      <c r="K96" s="85">
        <f t="shared" si="31"/>
        <v>-1.4566666666666599</v>
      </c>
      <c r="L96" s="2">
        <f t="shared" si="27"/>
        <v>2.7447346208875465</v>
      </c>
      <c r="M96" s="29"/>
      <c r="N96" s="2"/>
      <c r="O96" s="28" t="b">
        <v>1</v>
      </c>
      <c r="P96" s="2" t="s">
        <v>209</v>
      </c>
      <c r="Q96" s="2" t="s">
        <v>210</v>
      </c>
      <c r="R96" s="2">
        <v>19.79</v>
      </c>
      <c r="S96" s="85">
        <v>7.6700000000000004E-2</v>
      </c>
      <c r="T96" s="2">
        <v>0</v>
      </c>
      <c r="U96" s="2"/>
      <c r="V96" s="2"/>
      <c r="W96" s="2"/>
      <c r="X96" s="2"/>
      <c r="Y96" s="2"/>
      <c r="Z96" s="29"/>
    </row>
    <row r="97" spans="1:26" x14ac:dyDescent="0.35">
      <c r="A97" s="28" t="b">
        <v>1</v>
      </c>
      <c r="B97" s="2" t="s">
        <v>395</v>
      </c>
      <c r="C97" s="2" t="s">
        <v>396</v>
      </c>
      <c r="D97" s="2">
        <v>29.8</v>
      </c>
      <c r="E97" s="85">
        <v>0.55400000000000005</v>
      </c>
      <c r="F97" s="2">
        <v>0</v>
      </c>
      <c r="G97" s="35" t="s">
        <v>233</v>
      </c>
      <c r="H97" s="35"/>
      <c r="I97" s="2">
        <f t="shared" si="30"/>
        <v>-10.050000000000001</v>
      </c>
      <c r="J97" s="85">
        <f t="shared" si="26"/>
        <v>-12.106666666666662</v>
      </c>
      <c r="K97" s="85">
        <f t="shared" si="31"/>
        <v>-2.0566666666666613</v>
      </c>
      <c r="L97" s="2">
        <f t="shared" si="27"/>
        <v>4.1602397355538949</v>
      </c>
      <c r="M97" s="29"/>
      <c r="N97" s="2"/>
      <c r="O97" s="28" t="b">
        <v>1</v>
      </c>
      <c r="P97" s="2" t="s">
        <v>213</v>
      </c>
      <c r="Q97" s="2" t="s">
        <v>214</v>
      </c>
      <c r="R97" s="2">
        <v>19.75</v>
      </c>
      <c r="S97" s="85">
        <v>7.9100000000000004E-2</v>
      </c>
      <c r="T97" s="2">
        <v>0</v>
      </c>
      <c r="U97" s="2"/>
      <c r="V97" s="2"/>
      <c r="W97" s="2"/>
      <c r="X97" s="2"/>
      <c r="Y97" s="2"/>
      <c r="Z97" s="29"/>
    </row>
    <row r="98" spans="1:26" x14ac:dyDescent="0.35">
      <c r="A98" s="28" t="b">
        <v>1</v>
      </c>
      <c r="B98" s="2" t="s">
        <v>397</v>
      </c>
      <c r="C98" s="2" t="s">
        <v>398</v>
      </c>
      <c r="D98" s="2">
        <v>30.44</v>
      </c>
      <c r="E98" s="85">
        <v>0.34699999999999998</v>
      </c>
      <c r="F98" s="2">
        <v>0</v>
      </c>
      <c r="G98" s="35" t="s">
        <v>233</v>
      </c>
      <c r="H98" s="35"/>
      <c r="I98" s="2">
        <f t="shared" si="30"/>
        <v>-10.560000000000002</v>
      </c>
      <c r="J98" s="85">
        <f t="shared" si="26"/>
        <v>-12.106666666666662</v>
      </c>
      <c r="K98" s="85">
        <f t="shared" si="31"/>
        <v>-1.5466666666666598</v>
      </c>
      <c r="L98" s="2">
        <f t="shared" si="27"/>
        <v>2.9214136892201314</v>
      </c>
      <c r="M98" s="29">
        <f t="shared" ref="M98" si="34">AVERAGE(L96:L98)</f>
        <v>3.2754626818871908</v>
      </c>
      <c r="N98" s="2"/>
      <c r="O98" s="28" t="b">
        <v>1</v>
      </c>
      <c r="P98" s="2" t="s">
        <v>217</v>
      </c>
      <c r="Q98" s="2" t="s">
        <v>218</v>
      </c>
      <c r="R98" s="2">
        <v>19.88</v>
      </c>
      <c r="S98" s="85">
        <v>7.1999999999999995E-2</v>
      </c>
      <c r="T98" s="2">
        <v>0</v>
      </c>
      <c r="U98" s="2"/>
      <c r="V98" s="2"/>
      <c r="W98" s="2"/>
      <c r="X98" s="2"/>
      <c r="Y98" s="2"/>
      <c r="Z98" s="29"/>
    </row>
    <row r="99" spans="1:26" x14ac:dyDescent="0.35">
      <c r="A99" s="28" t="b">
        <v>1</v>
      </c>
      <c r="B99" s="2" t="s">
        <v>414</v>
      </c>
      <c r="C99" s="2" t="s">
        <v>415</v>
      </c>
      <c r="D99" s="2">
        <v>31.63</v>
      </c>
      <c r="E99" s="85">
        <v>0.14599999999999999</v>
      </c>
      <c r="F99" s="2">
        <v>0</v>
      </c>
      <c r="G99" s="35" t="s">
        <v>233</v>
      </c>
      <c r="H99" s="35"/>
      <c r="I99" s="2">
        <f t="shared" si="30"/>
        <v>-10.379999999999999</v>
      </c>
      <c r="J99" s="85">
        <f t="shared" si="26"/>
        <v>-12.106666666666662</v>
      </c>
      <c r="K99" s="85">
        <f t="shared" si="31"/>
        <v>-1.726666666666663</v>
      </c>
      <c r="L99" s="2">
        <f t="shared" si="27"/>
        <v>3.3096224908000424</v>
      </c>
      <c r="M99" s="29"/>
      <c r="N99" s="2"/>
      <c r="O99" s="28" t="b">
        <v>1</v>
      </c>
      <c r="P99" s="2" t="s">
        <v>220</v>
      </c>
      <c r="Q99" s="2" t="s">
        <v>708</v>
      </c>
      <c r="R99" s="2">
        <v>21.25</v>
      </c>
      <c r="S99" s="85">
        <v>2.7099999999999999E-2</v>
      </c>
      <c r="T99" s="2">
        <v>0</v>
      </c>
      <c r="U99" s="2"/>
      <c r="V99" s="2"/>
      <c r="W99" s="2"/>
      <c r="X99" s="2"/>
      <c r="Y99" s="2"/>
      <c r="Z99" s="29"/>
    </row>
    <row r="100" spans="1:26" x14ac:dyDescent="0.35">
      <c r="A100" s="28" t="b">
        <v>1</v>
      </c>
      <c r="B100" s="2" t="s">
        <v>416</v>
      </c>
      <c r="C100" s="2" t="s">
        <v>417</v>
      </c>
      <c r="D100" s="2">
        <v>31.51</v>
      </c>
      <c r="E100" s="85">
        <v>0.159</v>
      </c>
      <c r="F100" s="2">
        <v>0</v>
      </c>
      <c r="G100" s="35" t="s">
        <v>233</v>
      </c>
      <c r="H100" s="35"/>
      <c r="I100" s="2">
        <f t="shared" si="30"/>
        <v>-10.200000000000003</v>
      </c>
      <c r="J100" s="85">
        <f t="shared" si="26"/>
        <v>-12.106666666666662</v>
      </c>
      <c r="K100" s="85">
        <f t="shared" si="31"/>
        <v>-1.9066666666666592</v>
      </c>
      <c r="L100" s="2">
        <f t="shared" si="27"/>
        <v>3.7494179862399011</v>
      </c>
      <c r="M100" s="29"/>
      <c r="N100" s="2"/>
      <c r="O100" s="28" t="b">
        <v>1</v>
      </c>
      <c r="P100" s="2" t="s">
        <v>223</v>
      </c>
      <c r="Q100" s="2" t="s">
        <v>709</v>
      </c>
      <c r="R100" s="2">
        <v>21.31</v>
      </c>
      <c r="S100" s="85">
        <v>2.6100000000000002E-2</v>
      </c>
      <c r="T100" s="2">
        <v>0</v>
      </c>
      <c r="U100" s="2"/>
      <c r="V100" s="2"/>
      <c r="W100" s="2"/>
      <c r="X100" s="2"/>
      <c r="Y100" s="2"/>
      <c r="Z100" s="29"/>
    </row>
    <row r="101" spans="1:26" x14ac:dyDescent="0.35">
      <c r="A101" s="28" t="b">
        <v>1</v>
      </c>
      <c r="B101" s="2" t="s">
        <v>418</v>
      </c>
      <c r="C101" s="2" t="s">
        <v>419</v>
      </c>
      <c r="D101" s="2">
        <v>30.92</v>
      </c>
      <c r="E101" s="85">
        <v>0.245</v>
      </c>
      <c r="F101" s="2">
        <v>0</v>
      </c>
      <c r="G101" s="35" t="s">
        <v>233</v>
      </c>
      <c r="H101" s="35"/>
      <c r="I101" s="2">
        <f t="shared" si="30"/>
        <v>-9.64</v>
      </c>
      <c r="J101" s="85">
        <f t="shared" si="26"/>
        <v>-12.106666666666662</v>
      </c>
      <c r="K101" s="85">
        <f t="shared" si="31"/>
        <v>-2.4666666666666615</v>
      </c>
      <c r="L101" s="2">
        <f t="shared" si="27"/>
        <v>5.5276515198710836</v>
      </c>
      <c r="M101" s="29">
        <f t="shared" ref="M101" si="35">AVERAGE(L99:L101)</f>
        <v>4.1955639989703419</v>
      </c>
      <c r="N101" s="2"/>
      <c r="O101" s="28" t="b">
        <v>1</v>
      </c>
      <c r="P101" s="2" t="s">
        <v>225</v>
      </c>
      <c r="Q101" s="2" t="s">
        <v>710</v>
      </c>
      <c r="R101" s="2">
        <v>21.28</v>
      </c>
      <c r="S101" s="85">
        <v>2.6700000000000002E-2</v>
      </c>
      <c r="T101" s="2">
        <v>0</v>
      </c>
      <c r="U101" s="2"/>
      <c r="V101" s="2"/>
      <c r="W101" s="2"/>
      <c r="X101" s="2"/>
      <c r="Y101" s="2"/>
      <c r="Z101" s="29"/>
    </row>
    <row r="102" spans="1:26" x14ac:dyDescent="0.35">
      <c r="A102" s="28" t="b">
        <v>1</v>
      </c>
      <c r="B102" s="2" t="s">
        <v>435</v>
      </c>
      <c r="C102" s="2" t="s">
        <v>436</v>
      </c>
      <c r="D102" s="2">
        <v>32.049999999999997</v>
      </c>
      <c r="E102" s="85">
        <v>0.108</v>
      </c>
      <c r="F102" s="2">
        <v>0</v>
      </c>
      <c r="G102" s="35" t="s">
        <v>233</v>
      </c>
      <c r="H102" s="35"/>
      <c r="I102" s="2">
        <f t="shared" si="30"/>
        <v>-10.189999999999998</v>
      </c>
      <c r="J102" s="85">
        <f t="shared" si="26"/>
        <v>-12.106666666666662</v>
      </c>
      <c r="K102" s="85">
        <f t="shared" si="31"/>
        <v>-1.9166666666666643</v>
      </c>
      <c r="L102" s="2">
        <f t="shared" si="27"/>
        <v>3.7754972507267675</v>
      </c>
      <c r="M102" s="29"/>
      <c r="N102" s="2"/>
      <c r="O102" s="28" t="b">
        <v>1</v>
      </c>
      <c r="P102" s="2" t="s">
        <v>228</v>
      </c>
      <c r="Q102" s="2" t="s">
        <v>711</v>
      </c>
      <c r="R102" s="2">
        <v>21.86</v>
      </c>
      <c r="S102" s="85">
        <v>1.77E-2</v>
      </c>
      <c r="T102" s="2">
        <v>0</v>
      </c>
      <c r="U102" s="2"/>
      <c r="V102" s="2"/>
      <c r="W102" s="2"/>
      <c r="X102" s="2"/>
      <c r="Y102" s="2"/>
      <c r="Z102" s="29"/>
    </row>
    <row r="103" spans="1:26" x14ac:dyDescent="0.35">
      <c r="A103" s="28" t="b">
        <v>1</v>
      </c>
      <c r="B103" s="2" t="s">
        <v>437</v>
      </c>
      <c r="C103" s="2" t="s">
        <v>438</v>
      </c>
      <c r="D103" s="2">
        <v>31.53</v>
      </c>
      <c r="E103" s="85">
        <v>0.158</v>
      </c>
      <c r="F103" s="2">
        <v>0</v>
      </c>
      <c r="G103" s="35" t="s">
        <v>233</v>
      </c>
      <c r="H103" s="35"/>
      <c r="I103" s="2">
        <f t="shared" si="30"/>
        <v>-9.66</v>
      </c>
      <c r="J103" s="85">
        <f t="shared" si="26"/>
        <v>-12.106666666666662</v>
      </c>
      <c r="K103" s="85">
        <f t="shared" si="31"/>
        <v>-2.4466666666666619</v>
      </c>
      <c r="L103" s="2">
        <f t="shared" si="27"/>
        <v>5.4515507079392886</v>
      </c>
      <c r="M103" s="29"/>
      <c r="N103" s="2"/>
      <c r="O103" s="28" t="b">
        <v>1</v>
      </c>
      <c r="P103" s="2" t="s">
        <v>230</v>
      </c>
      <c r="Q103" s="2" t="s">
        <v>712</v>
      </c>
      <c r="R103" s="2">
        <v>21.87</v>
      </c>
      <c r="S103" s="85">
        <v>1.7399999999999999E-2</v>
      </c>
      <c r="T103" s="2">
        <v>0</v>
      </c>
      <c r="U103" s="2"/>
      <c r="V103" s="2"/>
      <c r="W103" s="2"/>
      <c r="X103" s="2"/>
      <c r="Y103" s="2"/>
      <c r="Z103" s="29"/>
    </row>
    <row r="104" spans="1:26" x14ac:dyDescent="0.35">
      <c r="A104" s="28" t="b">
        <v>1</v>
      </c>
      <c r="B104" s="2" t="s">
        <v>439</v>
      </c>
      <c r="C104" s="2" t="s">
        <v>440</v>
      </c>
      <c r="D104" s="2">
        <v>31.47</v>
      </c>
      <c r="E104" s="85">
        <v>0.16400000000000001</v>
      </c>
      <c r="F104" s="2">
        <v>0</v>
      </c>
      <c r="G104" s="35" t="s">
        <v>233</v>
      </c>
      <c r="H104" s="35"/>
      <c r="I104" s="2">
        <f t="shared" si="30"/>
        <v>-9.5599999999999987</v>
      </c>
      <c r="J104" s="85">
        <f t="shared" si="26"/>
        <v>-12.106666666666662</v>
      </c>
      <c r="K104" s="85">
        <f t="shared" si="31"/>
        <v>-2.5466666666666633</v>
      </c>
      <c r="L104" s="2">
        <f t="shared" si="27"/>
        <v>5.8428273784402762</v>
      </c>
      <c r="M104" s="29">
        <f t="shared" ref="M104" si="36">AVERAGE(L102:L104)</f>
        <v>5.0232917790354437</v>
      </c>
      <c r="N104" s="2"/>
      <c r="O104" s="28" t="b">
        <v>1</v>
      </c>
      <c r="P104" s="2" t="s">
        <v>232</v>
      </c>
      <c r="Q104" s="2" t="s">
        <v>713</v>
      </c>
      <c r="R104" s="2">
        <v>21.91</v>
      </c>
      <c r="S104" s="85">
        <v>1.7100000000000001E-2</v>
      </c>
      <c r="T104" s="2">
        <v>0</v>
      </c>
      <c r="U104" s="2"/>
      <c r="V104" s="2"/>
      <c r="W104" s="2"/>
      <c r="X104" s="2"/>
      <c r="Y104" s="2"/>
      <c r="Z104" s="29"/>
    </row>
    <row r="105" spans="1:26" x14ac:dyDescent="0.35">
      <c r="A105" s="28" t="b">
        <v>1</v>
      </c>
      <c r="B105" s="2" t="s">
        <v>456</v>
      </c>
      <c r="C105" s="2" t="s">
        <v>457</v>
      </c>
      <c r="D105" s="2">
        <v>30.7</v>
      </c>
      <c r="E105" s="85">
        <v>0.28799999999999998</v>
      </c>
      <c r="F105" s="2">
        <v>0</v>
      </c>
      <c r="G105" s="35" t="s">
        <v>233</v>
      </c>
      <c r="H105" s="35"/>
      <c r="I105" s="2">
        <f t="shared" si="30"/>
        <v>-10.559999999999999</v>
      </c>
      <c r="J105" s="85">
        <f t="shared" si="26"/>
        <v>-12.106666666666662</v>
      </c>
      <c r="K105" s="85">
        <f t="shared" si="31"/>
        <v>-1.5466666666666633</v>
      </c>
      <c r="L105" s="2">
        <f t="shared" si="27"/>
        <v>2.9214136892201386</v>
      </c>
      <c r="M105" s="29"/>
      <c r="N105" s="2"/>
      <c r="O105" s="28" t="b">
        <v>1</v>
      </c>
      <c r="P105" s="2" t="s">
        <v>235</v>
      </c>
      <c r="Q105" s="2" t="s">
        <v>714</v>
      </c>
      <c r="R105" s="2">
        <v>20.14</v>
      </c>
      <c r="S105" s="85">
        <v>5.9900000000000002E-2</v>
      </c>
      <c r="T105" s="2">
        <v>0</v>
      </c>
      <c r="U105" s="2"/>
      <c r="V105" s="2"/>
      <c r="W105" s="2"/>
      <c r="X105" s="2"/>
      <c r="Y105" s="2"/>
      <c r="Z105" s="29"/>
    </row>
    <row r="106" spans="1:26" x14ac:dyDescent="0.35">
      <c r="A106" s="28" t="b">
        <v>1</v>
      </c>
      <c r="B106" s="2" t="s">
        <v>458</v>
      </c>
      <c r="C106" s="2" t="s">
        <v>459</v>
      </c>
      <c r="D106" s="2">
        <v>30.6</v>
      </c>
      <c r="E106" s="85">
        <v>0.309</v>
      </c>
      <c r="F106" s="2">
        <v>0</v>
      </c>
      <c r="G106" s="35" t="s">
        <v>233</v>
      </c>
      <c r="H106" s="35"/>
      <c r="I106" s="2">
        <f t="shared" si="30"/>
        <v>-10.41</v>
      </c>
      <c r="J106" s="85">
        <f t="shared" si="26"/>
        <v>-12.106666666666662</v>
      </c>
      <c r="K106" s="85">
        <f t="shared" si="31"/>
        <v>-1.6966666666666619</v>
      </c>
      <c r="L106" s="2">
        <f t="shared" si="27"/>
        <v>3.2415114448397611</v>
      </c>
      <c r="M106" s="29"/>
      <c r="N106" s="2"/>
      <c r="O106" s="28" t="b">
        <v>1</v>
      </c>
      <c r="P106" s="2" t="s">
        <v>237</v>
      </c>
      <c r="Q106" s="2" t="s">
        <v>715</v>
      </c>
      <c r="R106" s="2">
        <v>20.190000000000001</v>
      </c>
      <c r="S106" s="85">
        <v>5.8099999999999999E-2</v>
      </c>
      <c r="T106" s="2">
        <v>0</v>
      </c>
      <c r="U106" s="2"/>
      <c r="V106" s="2"/>
      <c r="W106" s="2"/>
      <c r="X106" s="2"/>
      <c r="Y106" s="2"/>
      <c r="Z106" s="29"/>
    </row>
    <row r="107" spans="1:26" x14ac:dyDescent="0.35">
      <c r="A107" s="28" t="b">
        <v>1</v>
      </c>
      <c r="B107" s="2" t="s">
        <v>460</v>
      </c>
      <c r="C107" s="2" t="s">
        <v>461</v>
      </c>
      <c r="D107" s="2">
        <v>31.04</v>
      </c>
      <c r="E107" s="85">
        <v>0.22500000000000001</v>
      </c>
      <c r="F107" s="2">
        <v>0</v>
      </c>
      <c r="G107" s="35" t="s">
        <v>233</v>
      </c>
      <c r="H107" s="35"/>
      <c r="I107" s="2">
        <f t="shared" si="30"/>
        <v>-10.939999999999998</v>
      </c>
      <c r="J107" s="85">
        <f t="shared" si="26"/>
        <v>-12.106666666666662</v>
      </c>
      <c r="K107" s="85">
        <f t="shared" si="31"/>
        <v>-1.1666666666666643</v>
      </c>
      <c r="L107" s="2">
        <f t="shared" si="27"/>
        <v>2.244924096618742</v>
      </c>
      <c r="M107" s="29">
        <f t="shared" ref="M107" si="37">AVERAGE(L105:L107)</f>
        <v>2.8026164102262139</v>
      </c>
      <c r="N107" s="2"/>
      <c r="O107" s="28" t="b">
        <v>1</v>
      </c>
      <c r="P107" s="2" t="s">
        <v>239</v>
      </c>
      <c r="Q107" s="2" t="s">
        <v>716</v>
      </c>
      <c r="R107" s="2">
        <v>20.100000000000001</v>
      </c>
      <c r="S107" s="85">
        <v>6.1499999999999999E-2</v>
      </c>
      <c r="T107" s="2">
        <v>0</v>
      </c>
      <c r="U107" s="2"/>
      <c r="V107" s="2"/>
      <c r="W107" s="2"/>
      <c r="X107" s="2"/>
      <c r="Y107" s="2"/>
      <c r="Z107" s="29"/>
    </row>
    <row r="108" spans="1:26" x14ac:dyDescent="0.35">
      <c r="A108" s="28" t="b">
        <v>1</v>
      </c>
      <c r="B108" s="2" t="s">
        <v>471</v>
      </c>
      <c r="C108" s="2" t="s">
        <v>472</v>
      </c>
      <c r="D108" s="2">
        <v>33.57</v>
      </c>
      <c r="E108" s="85">
        <v>3.56E-2</v>
      </c>
      <c r="F108" s="2">
        <v>0</v>
      </c>
      <c r="G108" s="35"/>
      <c r="H108" s="35"/>
      <c r="I108" s="2">
        <f>R108-D108</f>
        <v>-3.6999999999999993</v>
      </c>
      <c r="J108" s="85">
        <f t="shared" si="26"/>
        <v>-12.106666666666662</v>
      </c>
      <c r="K108" s="85">
        <f t="shared" si="31"/>
        <v>-8.4066666666666627</v>
      </c>
      <c r="L108" s="2">
        <f>2^(-K108)</f>
        <v>339.35857709735018</v>
      </c>
      <c r="M108" s="29"/>
      <c r="N108" s="2"/>
      <c r="O108" s="28" t="b">
        <v>1</v>
      </c>
      <c r="P108" s="2" t="s">
        <v>241</v>
      </c>
      <c r="Q108" s="2" t="s">
        <v>717</v>
      </c>
      <c r="R108" s="2">
        <v>29.87</v>
      </c>
      <c r="S108" s="85">
        <v>1.93E-4</v>
      </c>
      <c r="T108" s="2">
        <v>0</v>
      </c>
      <c r="U108" s="2" t="s">
        <v>233</v>
      </c>
      <c r="V108" s="2"/>
      <c r="W108" s="2"/>
      <c r="X108" s="2"/>
      <c r="Y108" s="2"/>
      <c r="Z108" s="29"/>
    </row>
    <row r="109" spans="1:26" x14ac:dyDescent="0.35">
      <c r="A109" s="28" t="b">
        <v>1</v>
      </c>
      <c r="B109" s="2" t="s">
        <v>473</v>
      </c>
      <c r="C109" s="2" t="s">
        <v>474</v>
      </c>
      <c r="D109" s="2">
        <v>32.79</v>
      </c>
      <c r="E109" s="85">
        <v>6.2899999999999998E-2</v>
      </c>
      <c r="F109" s="2">
        <v>0</v>
      </c>
      <c r="G109" s="35"/>
      <c r="H109" s="35"/>
      <c r="I109" s="2">
        <f t="shared" si="30"/>
        <v>-2.84</v>
      </c>
      <c r="J109" s="85">
        <f t="shared" si="26"/>
        <v>-12.106666666666662</v>
      </c>
      <c r="K109" s="85">
        <f t="shared" si="31"/>
        <v>-9.2666666666666622</v>
      </c>
      <c r="L109" s="2">
        <f t="shared" si="27"/>
        <v>615.94881847404167</v>
      </c>
      <c r="M109" s="29"/>
      <c r="N109" s="2"/>
      <c r="O109" s="28" t="b">
        <v>1</v>
      </c>
      <c r="P109" s="2" t="s">
        <v>243</v>
      </c>
      <c r="Q109" s="2" t="s">
        <v>718</v>
      </c>
      <c r="R109" s="2">
        <v>29.95</v>
      </c>
      <c r="S109" s="85">
        <v>1.8699999999999999E-4</v>
      </c>
      <c r="T109" s="2">
        <v>0</v>
      </c>
      <c r="U109" s="2" t="s">
        <v>233</v>
      </c>
      <c r="V109" s="2"/>
      <c r="W109" s="2"/>
      <c r="X109" s="2"/>
      <c r="Y109" s="2"/>
      <c r="Z109" s="29"/>
    </row>
    <row r="110" spans="1:26" x14ac:dyDescent="0.35">
      <c r="A110" s="28" t="b">
        <v>1</v>
      </c>
      <c r="B110" s="2" t="s">
        <v>475</v>
      </c>
      <c r="C110" s="2" t="s">
        <v>476</v>
      </c>
      <c r="D110" s="2">
        <v>32.28</v>
      </c>
      <c r="E110" s="85">
        <v>9.1200000000000003E-2</v>
      </c>
      <c r="F110" s="2">
        <v>0</v>
      </c>
      <c r="G110" s="35"/>
      <c r="H110" s="35"/>
      <c r="I110" s="2">
        <f t="shared" si="30"/>
        <v>-2.3500000000000014</v>
      </c>
      <c r="J110" s="85">
        <f t="shared" si="26"/>
        <v>-12.106666666666662</v>
      </c>
      <c r="K110" s="85">
        <f t="shared" si="31"/>
        <v>-9.7566666666666606</v>
      </c>
      <c r="L110" s="2">
        <f t="shared" si="27"/>
        <v>865.0661618227407</v>
      </c>
      <c r="M110" s="29">
        <f t="shared" ref="M110" si="38">AVERAGE(L108:L110)</f>
        <v>606.79118579804424</v>
      </c>
      <c r="N110" s="2"/>
      <c r="O110" s="28" t="b">
        <v>1</v>
      </c>
      <c r="P110" s="2" t="s">
        <v>245</v>
      </c>
      <c r="Q110" s="2" t="s">
        <v>719</v>
      </c>
      <c r="R110" s="2">
        <v>29.93</v>
      </c>
      <c r="S110" s="85">
        <v>1.8900000000000001E-4</v>
      </c>
      <c r="T110" s="2">
        <v>0</v>
      </c>
      <c r="U110" s="2" t="s">
        <v>233</v>
      </c>
      <c r="V110" s="2"/>
      <c r="W110" s="2"/>
      <c r="X110" s="2"/>
      <c r="Y110" s="2"/>
      <c r="Z110" s="29"/>
    </row>
    <row r="111" spans="1:26" x14ac:dyDescent="0.35">
      <c r="A111" s="86" t="b">
        <v>1</v>
      </c>
      <c r="B111" s="87" t="s">
        <v>486</v>
      </c>
      <c r="C111" s="87" t="s">
        <v>487</v>
      </c>
      <c r="D111" s="87">
        <v>32.880000000000003</v>
      </c>
      <c r="E111" s="88">
        <v>5.8900000000000001E-2</v>
      </c>
      <c r="F111" s="87">
        <v>0</v>
      </c>
      <c r="G111" s="87"/>
      <c r="H111" s="35"/>
      <c r="I111" s="2">
        <f>R111-D111</f>
        <v>-9.9200000000000017</v>
      </c>
      <c r="J111" s="85">
        <f t="shared" si="26"/>
        <v>-12.106666666666662</v>
      </c>
      <c r="K111" s="85">
        <f t="shared" si="31"/>
        <v>-2.1866666666666603</v>
      </c>
      <c r="L111" s="2">
        <f t="shared" si="27"/>
        <v>4.5525241383512691</v>
      </c>
      <c r="M111" s="29"/>
      <c r="N111" s="2"/>
      <c r="O111" s="28" t="b">
        <v>1</v>
      </c>
      <c r="P111" s="2" t="s">
        <v>247</v>
      </c>
      <c r="Q111" s="2" t="s">
        <v>720</v>
      </c>
      <c r="R111" s="2">
        <v>22.96</v>
      </c>
      <c r="S111" s="85">
        <v>8.0300000000000007E-3</v>
      </c>
      <c r="T111" s="2">
        <v>0</v>
      </c>
      <c r="U111" s="2"/>
      <c r="V111" s="2"/>
      <c r="W111" s="2"/>
      <c r="X111" s="2"/>
      <c r="Y111" s="2"/>
      <c r="Z111" s="29"/>
    </row>
    <row r="112" spans="1:26" ht="16.5" customHeight="1" x14ac:dyDescent="0.35">
      <c r="A112" s="91" t="b">
        <v>1</v>
      </c>
      <c r="B112" s="96" t="s">
        <v>488</v>
      </c>
      <c r="C112" s="96" t="s">
        <v>489</v>
      </c>
      <c r="D112" s="97">
        <v>31.87</v>
      </c>
      <c r="E112" s="98">
        <v>0.123</v>
      </c>
      <c r="F112" s="92">
        <v>0</v>
      </c>
      <c r="G112" s="92" t="s">
        <v>233</v>
      </c>
      <c r="H112" s="35"/>
      <c r="I112" s="2">
        <f>R112-D112</f>
        <v>-8.8500000000000014</v>
      </c>
      <c r="J112" s="85">
        <f t="shared" si="26"/>
        <v>-12.106666666666662</v>
      </c>
      <c r="K112" s="85">
        <f t="shared" si="31"/>
        <v>-3.2566666666666606</v>
      </c>
      <c r="L112" s="2">
        <f t="shared" si="27"/>
        <v>9.5577210812481148</v>
      </c>
      <c r="M112" s="29"/>
      <c r="N112" s="2"/>
      <c r="O112" s="28" t="b">
        <v>1</v>
      </c>
      <c r="P112" s="2" t="s">
        <v>249</v>
      </c>
      <c r="Q112" s="2" t="s">
        <v>721</v>
      </c>
      <c r="R112" s="2">
        <v>23.02</v>
      </c>
      <c r="S112" s="85">
        <v>7.7099999999999998E-3</v>
      </c>
      <c r="T112" s="2">
        <v>0</v>
      </c>
      <c r="U112" s="2"/>
      <c r="V112" s="2"/>
      <c r="W112" s="2"/>
      <c r="X112" s="2"/>
      <c r="Y112" s="2"/>
      <c r="Z112" s="29"/>
    </row>
    <row r="113" spans="1:29" x14ac:dyDescent="0.35">
      <c r="A113" s="28" t="b">
        <v>1</v>
      </c>
      <c r="B113" s="2" t="s">
        <v>490</v>
      </c>
      <c r="C113" s="2" t="s">
        <v>491</v>
      </c>
      <c r="D113" s="2">
        <v>31.63</v>
      </c>
      <c r="E113" s="85">
        <v>0.14599999999999999</v>
      </c>
      <c r="F113" s="2">
        <v>0</v>
      </c>
      <c r="G113" s="2" t="s">
        <v>233</v>
      </c>
      <c r="H113" s="35"/>
      <c r="I113" s="2">
        <f t="shared" si="30"/>
        <v>-8.5999999999999979</v>
      </c>
      <c r="J113" s="85">
        <f t="shared" si="26"/>
        <v>-12.106666666666662</v>
      </c>
      <c r="K113" s="85">
        <f t="shared" si="31"/>
        <v>-3.5066666666666642</v>
      </c>
      <c r="L113" s="2">
        <f t="shared" si="27"/>
        <v>11.366109913031785</v>
      </c>
      <c r="M113" s="29">
        <f t="shared" ref="M113" si="39">AVERAGE(L111:L113)</f>
        <v>8.4921183775437239</v>
      </c>
      <c r="N113" s="2"/>
      <c r="O113" s="28" t="b">
        <v>1</v>
      </c>
      <c r="P113" s="2" t="s">
        <v>251</v>
      </c>
      <c r="Q113" s="2" t="s">
        <v>722</v>
      </c>
      <c r="R113" s="2">
        <v>23.03</v>
      </c>
      <c r="S113" s="85">
        <v>7.6600000000000001E-3</v>
      </c>
      <c r="T113" s="2">
        <v>0</v>
      </c>
      <c r="U113" s="2"/>
      <c r="V113" s="2"/>
      <c r="W113" s="2"/>
      <c r="X113" s="2"/>
      <c r="Y113" s="2"/>
      <c r="Z113" s="29"/>
    </row>
    <row r="114" spans="1:29" x14ac:dyDescent="0.35">
      <c r="A114" s="28" t="b">
        <v>1</v>
      </c>
      <c r="B114" s="2" t="s">
        <v>501</v>
      </c>
      <c r="C114" s="2" t="s">
        <v>502</v>
      </c>
      <c r="D114" s="2">
        <v>32.799999999999997</v>
      </c>
      <c r="E114" s="85">
        <v>6.2300000000000001E-2</v>
      </c>
      <c r="F114" s="2">
        <v>0</v>
      </c>
      <c r="G114" s="2"/>
      <c r="H114" s="87"/>
      <c r="I114" s="2">
        <f t="shared" si="30"/>
        <v>-10.219999999999999</v>
      </c>
      <c r="J114" s="85">
        <f t="shared" si="26"/>
        <v>-12.106666666666662</v>
      </c>
      <c r="K114" s="85">
        <f t="shared" si="31"/>
        <v>-1.8866666666666632</v>
      </c>
      <c r="L114" s="2">
        <f t="shared" si="27"/>
        <v>3.697798640845432</v>
      </c>
      <c r="M114" s="29"/>
      <c r="N114" s="2"/>
      <c r="O114" s="28" t="b">
        <v>1</v>
      </c>
      <c r="P114" s="2" t="s">
        <v>253</v>
      </c>
      <c r="Q114" s="2" t="s">
        <v>723</v>
      </c>
      <c r="R114" s="2">
        <v>22.58</v>
      </c>
      <c r="S114" s="85">
        <v>1.0500000000000001E-2</v>
      </c>
      <c r="T114" s="2">
        <v>0</v>
      </c>
      <c r="U114" s="2"/>
      <c r="V114" s="2"/>
      <c r="W114" s="2"/>
      <c r="X114" s="2"/>
      <c r="Y114" s="2"/>
      <c r="Z114" s="29"/>
    </row>
    <row r="115" spans="1:29" x14ac:dyDescent="0.35">
      <c r="A115" s="28" t="b">
        <v>1</v>
      </c>
      <c r="B115" s="2" t="s">
        <v>503</v>
      </c>
      <c r="C115" s="2" t="s">
        <v>504</v>
      </c>
      <c r="D115" s="2">
        <v>32.24</v>
      </c>
      <c r="E115" s="85">
        <v>9.3700000000000006E-2</v>
      </c>
      <c r="F115" s="2">
        <v>0</v>
      </c>
      <c r="G115" s="2"/>
      <c r="H115" s="92"/>
      <c r="I115" s="2">
        <f t="shared" si="30"/>
        <v>-9.6300000000000026</v>
      </c>
      <c r="J115" s="85">
        <f t="shared" si="26"/>
        <v>-12.106666666666662</v>
      </c>
      <c r="K115" s="85">
        <f t="shared" si="31"/>
        <v>-2.4766666666666595</v>
      </c>
      <c r="L115" s="2">
        <f t="shared" si="27"/>
        <v>5.5660993767136375</v>
      </c>
      <c r="M115" s="29"/>
      <c r="N115" s="2"/>
      <c r="O115" s="28" t="b">
        <v>1</v>
      </c>
      <c r="P115" s="2" t="s">
        <v>255</v>
      </c>
      <c r="Q115" s="2" t="s">
        <v>724</v>
      </c>
      <c r="R115" s="2">
        <v>22.61</v>
      </c>
      <c r="S115" s="85">
        <v>1.03E-2</v>
      </c>
      <c r="T115" s="2">
        <v>0</v>
      </c>
      <c r="U115" s="2"/>
      <c r="V115" s="2"/>
      <c r="W115" s="2"/>
      <c r="X115" s="2"/>
      <c r="Y115" s="2"/>
      <c r="Z115" s="29"/>
      <c r="AA115" s="2"/>
    </row>
    <row r="116" spans="1:29" x14ac:dyDescent="0.35">
      <c r="A116" s="28" t="b">
        <v>1</v>
      </c>
      <c r="B116" s="2" t="s">
        <v>505</v>
      </c>
      <c r="C116" s="2" t="s">
        <v>506</v>
      </c>
      <c r="D116" s="2">
        <v>32.26</v>
      </c>
      <c r="E116" s="85">
        <v>9.2399999999999996E-2</v>
      </c>
      <c r="F116" s="2">
        <v>0</v>
      </c>
      <c r="G116" s="2"/>
      <c r="H116" s="2"/>
      <c r="I116" s="2">
        <f t="shared" si="30"/>
        <v>-9.6499999999999986</v>
      </c>
      <c r="J116" s="85">
        <f t="shared" si="26"/>
        <v>-12.106666666666662</v>
      </c>
      <c r="K116" s="85">
        <f t="shared" si="31"/>
        <v>-2.4566666666666634</v>
      </c>
      <c r="L116" s="2">
        <f t="shared" si="27"/>
        <v>5.4894692417751072</v>
      </c>
      <c r="M116" s="29">
        <f t="shared" ref="M116" si="40">AVERAGE(L114:L116)</f>
        <v>4.9177890864447251</v>
      </c>
      <c r="N116" s="2"/>
      <c r="O116" s="86" t="b">
        <v>1</v>
      </c>
      <c r="P116" s="87" t="s">
        <v>257</v>
      </c>
      <c r="Q116" s="87" t="s">
        <v>725</v>
      </c>
      <c r="R116" s="87">
        <v>22.61</v>
      </c>
      <c r="S116" s="88">
        <v>1.04E-2</v>
      </c>
      <c r="T116" s="87">
        <v>0</v>
      </c>
      <c r="U116" s="87"/>
      <c r="V116" s="2"/>
      <c r="W116" s="2"/>
      <c r="X116" s="2"/>
      <c r="Y116" s="2"/>
      <c r="Z116" s="29"/>
      <c r="AA116" s="2"/>
    </row>
    <row r="117" spans="1:29" x14ac:dyDescent="0.35">
      <c r="A117" s="28" t="b">
        <v>1</v>
      </c>
      <c r="B117" s="2" t="s">
        <v>516</v>
      </c>
      <c r="C117" s="2" t="s">
        <v>517</v>
      </c>
      <c r="D117" s="2">
        <v>32.42</v>
      </c>
      <c r="E117" s="85">
        <v>8.2000000000000003E-2</v>
      </c>
      <c r="F117" s="2">
        <v>0</v>
      </c>
      <c r="G117" s="2"/>
      <c r="H117" s="2"/>
      <c r="I117" s="2">
        <f t="shared" si="30"/>
        <v>-7.4500000000000028</v>
      </c>
      <c r="J117" s="85">
        <f t="shared" si="26"/>
        <v>-12.106666666666662</v>
      </c>
      <c r="K117" s="85">
        <f t="shared" si="31"/>
        <v>-4.6566666666666592</v>
      </c>
      <c r="L117" s="2">
        <f t="shared" si="27"/>
        <v>25.222977151335467</v>
      </c>
      <c r="M117" s="29"/>
      <c r="N117" s="2"/>
      <c r="O117" s="91" t="b">
        <v>1</v>
      </c>
      <c r="P117" s="92" t="s">
        <v>259</v>
      </c>
      <c r="Q117" s="92" t="s">
        <v>726</v>
      </c>
      <c r="R117" s="92">
        <v>24.97</v>
      </c>
      <c r="S117" s="93">
        <v>2.1199999999999999E-3</v>
      </c>
      <c r="T117" s="92">
        <v>0</v>
      </c>
      <c r="U117" s="92"/>
      <c r="V117" s="2"/>
      <c r="W117" s="2"/>
      <c r="X117" s="2"/>
      <c r="Y117" s="2"/>
      <c r="Z117" s="29"/>
      <c r="AA117" s="2"/>
    </row>
    <row r="118" spans="1:29" x14ac:dyDescent="0.35">
      <c r="A118" s="28" t="b">
        <v>1</v>
      </c>
      <c r="B118" s="2" t="s">
        <v>518</v>
      </c>
      <c r="C118" s="2" t="s">
        <v>519</v>
      </c>
      <c r="D118" s="2">
        <v>33.74</v>
      </c>
      <c r="E118" s="85">
        <v>3.1399999999999997E-2</v>
      </c>
      <c r="F118" s="2">
        <v>0</v>
      </c>
      <c r="G118" s="2"/>
      <c r="H118" s="2"/>
      <c r="I118" s="2">
        <f t="shared" si="30"/>
        <v>-8.740000000000002</v>
      </c>
      <c r="J118" s="85">
        <f t="shared" si="26"/>
        <v>-12.106666666666662</v>
      </c>
      <c r="K118" s="85">
        <f t="shared" si="31"/>
        <v>-3.36666666666666</v>
      </c>
      <c r="L118" s="2">
        <f t="shared" si="27"/>
        <v>10.314962467516585</v>
      </c>
      <c r="M118" s="29"/>
      <c r="N118" s="2"/>
      <c r="O118" s="28" t="b">
        <v>1</v>
      </c>
      <c r="P118" s="2" t="s">
        <v>261</v>
      </c>
      <c r="Q118" s="2" t="s">
        <v>727</v>
      </c>
      <c r="R118" s="2">
        <v>25</v>
      </c>
      <c r="S118" s="85">
        <v>2.0899999999999998E-3</v>
      </c>
      <c r="T118" s="2">
        <v>0</v>
      </c>
      <c r="U118" s="2"/>
      <c r="V118" s="87"/>
      <c r="W118" s="87"/>
      <c r="X118" s="87"/>
      <c r="Y118" s="2"/>
      <c r="Z118" s="29"/>
      <c r="AA118" s="2"/>
      <c r="AB118" s="2"/>
      <c r="AC118" s="2"/>
    </row>
    <row r="119" spans="1:29" s="95" customFormat="1" x14ac:dyDescent="0.35">
      <c r="A119" s="28" t="b">
        <v>1</v>
      </c>
      <c r="B119" s="2" t="s">
        <v>520</v>
      </c>
      <c r="C119" s="2" t="s">
        <v>521</v>
      </c>
      <c r="D119" s="2">
        <v>32.93</v>
      </c>
      <c r="E119" s="85">
        <v>5.6899999999999999E-2</v>
      </c>
      <c r="F119" s="2">
        <v>0</v>
      </c>
      <c r="G119" s="2"/>
      <c r="H119" s="2"/>
      <c r="I119" s="2">
        <f t="shared" si="30"/>
        <v>-7.9199999999999982</v>
      </c>
      <c r="J119" s="85">
        <f t="shared" si="26"/>
        <v>-12.106666666666662</v>
      </c>
      <c r="K119" s="85">
        <f t="shared" si="31"/>
        <v>-4.1866666666666639</v>
      </c>
      <c r="L119" s="2">
        <f t="shared" si="27"/>
        <v>18.210096553405123</v>
      </c>
      <c r="M119" s="29">
        <f t="shared" ref="M119" si="41">AVERAGE(L117:L119)</f>
        <v>17.916012057419056</v>
      </c>
      <c r="N119" s="87"/>
      <c r="O119" s="28" t="b">
        <v>1</v>
      </c>
      <c r="P119" s="2" t="s">
        <v>263</v>
      </c>
      <c r="Q119" s="2" t="s">
        <v>728</v>
      </c>
      <c r="R119" s="2">
        <v>25.01</v>
      </c>
      <c r="S119" s="85">
        <v>2.0699999999999998E-3</v>
      </c>
      <c r="T119" s="2">
        <v>0</v>
      </c>
      <c r="U119" s="2"/>
      <c r="V119" s="92"/>
      <c r="W119" s="92"/>
      <c r="X119" s="92"/>
      <c r="Y119" s="87"/>
      <c r="Z119" s="100"/>
      <c r="AA119" s="87"/>
      <c r="AB119" s="87"/>
      <c r="AC119" s="87"/>
    </row>
    <row r="120" spans="1:29" s="95" customFormat="1" ht="14" customHeight="1" x14ac:dyDescent="0.35">
      <c r="A120" s="28" t="b">
        <v>1</v>
      </c>
      <c r="B120" s="2" t="s">
        <v>531</v>
      </c>
      <c r="C120" s="2" t="s">
        <v>532</v>
      </c>
      <c r="D120" s="2">
        <v>31.26</v>
      </c>
      <c r="E120" s="85">
        <v>0.191</v>
      </c>
      <c r="F120" s="2">
        <v>0</v>
      </c>
      <c r="G120" s="2" t="s">
        <v>233</v>
      </c>
      <c r="H120" s="2"/>
      <c r="I120" s="2">
        <f t="shared" si="30"/>
        <v>-9.9400000000000013</v>
      </c>
      <c r="J120" s="85">
        <f t="shared" si="26"/>
        <v>-12.106666666666662</v>
      </c>
      <c r="K120" s="85">
        <f t="shared" si="31"/>
        <v>-2.1666666666666607</v>
      </c>
      <c r="L120" s="2">
        <f t="shared" si="27"/>
        <v>4.4898481932374734</v>
      </c>
      <c r="M120" s="29"/>
      <c r="N120" s="92"/>
      <c r="O120" s="28" t="b">
        <v>1</v>
      </c>
      <c r="P120" s="2" t="s">
        <v>265</v>
      </c>
      <c r="Q120" s="2" t="s">
        <v>729</v>
      </c>
      <c r="R120" s="2">
        <v>21.32</v>
      </c>
      <c r="S120" s="85">
        <v>2.5899999999999999E-2</v>
      </c>
      <c r="T120" s="2">
        <v>0</v>
      </c>
      <c r="U120" s="2"/>
      <c r="V120" s="2"/>
      <c r="W120" s="2"/>
      <c r="X120" s="2"/>
      <c r="Y120" s="92"/>
      <c r="Z120" s="94"/>
      <c r="AA120" s="87"/>
      <c r="AB120" s="87"/>
      <c r="AC120" s="87"/>
    </row>
    <row r="121" spans="1:29" x14ac:dyDescent="0.35">
      <c r="A121" s="28" t="b">
        <v>1</v>
      </c>
      <c r="B121" s="2" t="s">
        <v>533</v>
      </c>
      <c r="C121" s="2" t="s">
        <v>534</v>
      </c>
      <c r="D121" s="2">
        <v>31.66</v>
      </c>
      <c r="E121" s="85">
        <v>0.14199999999999999</v>
      </c>
      <c r="F121" s="2">
        <v>0</v>
      </c>
      <c r="G121" s="2" t="s">
        <v>233</v>
      </c>
      <c r="H121" s="2"/>
      <c r="I121" s="2">
        <f t="shared" si="30"/>
        <v>-10.199999999999999</v>
      </c>
      <c r="J121" s="85">
        <f t="shared" si="26"/>
        <v>-12.106666666666662</v>
      </c>
      <c r="K121" s="85">
        <f t="shared" si="31"/>
        <v>-1.9066666666666627</v>
      </c>
      <c r="L121" s="2">
        <f t="shared" si="27"/>
        <v>3.7494179862399104</v>
      </c>
      <c r="M121" s="29"/>
      <c r="N121" s="2"/>
      <c r="O121" s="28" t="b">
        <v>1</v>
      </c>
      <c r="P121" s="2" t="s">
        <v>267</v>
      </c>
      <c r="Q121" s="2" t="s">
        <v>730</v>
      </c>
      <c r="R121" s="2">
        <v>21.46</v>
      </c>
      <c r="S121" s="85">
        <v>2.35E-2</v>
      </c>
      <c r="T121" s="2">
        <v>0</v>
      </c>
      <c r="U121" s="2"/>
      <c r="V121" s="2"/>
      <c r="W121" s="2"/>
      <c r="X121" s="2"/>
      <c r="Y121" s="2"/>
      <c r="Z121" s="29"/>
      <c r="AA121" s="2"/>
      <c r="AB121" s="2"/>
      <c r="AC121" s="2"/>
    </row>
    <row r="122" spans="1:29" x14ac:dyDescent="0.35">
      <c r="A122" s="28" t="b">
        <v>1</v>
      </c>
      <c r="B122" s="2" t="s">
        <v>535</v>
      </c>
      <c r="C122" s="2" t="s">
        <v>536</v>
      </c>
      <c r="D122" s="2">
        <v>31.04</v>
      </c>
      <c r="E122" s="85">
        <v>0.22500000000000001</v>
      </c>
      <c r="F122" s="2">
        <v>0</v>
      </c>
      <c r="G122" s="2" t="s">
        <v>233</v>
      </c>
      <c r="H122" s="2"/>
      <c r="I122" s="2">
        <f t="shared" si="30"/>
        <v>-9.7399999999999984</v>
      </c>
      <c r="J122" s="85">
        <f t="shared" si="26"/>
        <v>-12.106666666666662</v>
      </c>
      <c r="K122" s="85">
        <f t="shared" si="31"/>
        <v>-2.3666666666666636</v>
      </c>
      <c r="L122" s="2">
        <f t="shared" si="27"/>
        <v>5.1574812337583058</v>
      </c>
      <c r="M122" s="29">
        <f t="shared" ref="M122" si="42">AVERAGE(L120:L122)</f>
        <v>4.4655824710785632</v>
      </c>
      <c r="N122" s="2"/>
      <c r="O122" s="28" t="b">
        <v>1</v>
      </c>
      <c r="P122" s="2" t="s">
        <v>269</v>
      </c>
      <c r="Q122" s="2" t="s">
        <v>731</v>
      </c>
      <c r="R122" s="2">
        <v>21.3</v>
      </c>
      <c r="S122" s="85">
        <v>2.6200000000000001E-2</v>
      </c>
      <c r="T122" s="2">
        <v>0</v>
      </c>
      <c r="U122" s="2"/>
      <c r="V122" s="2"/>
      <c r="W122" s="2"/>
      <c r="X122" s="2"/>
      <c r="Y122" s="2"/>
      <c r="Z122" s="29"/>
      <c r="AA122" s="2"/>
      <c r="AB122" s="2"/>
      <c r="AC122" s="2"/>
    </row>
    <row r="123" spans="1:29" x14ac:dyDescent="0.35">
      <c r="A123" s="28" t="b">
        <v>1</v>
      </c>
      <c r="B123" s="2" t="s">
        <v>540</v>
      </c>
      <c r="C123" s="2" t="s">
        <v>541</v>
      </c>
      <c r="D123" s="2">
        <v>32.93</v>
      </c>
      <c r="E123" s="85">
        <v>5.6500000000000002E-2</v>
      </c>
      <c r="F123" s="2">
        <v>0</v>
      </c>
      <c r="G123" s="2"/>
      <c r="H123" s="2"/>
      <c r="I123" s="2">
        <f t="shared" si="30"/>
        <v>-4.0500000000000007</v>
      </c>
      <c r="J123" s="85">
        <f t="shared" si="26"/>
        <v>-12.106666666666662</v>
      </c>
      <c r="K123" s="85">
        <f t="shared" si="31"/>
        <v>-8.0566666666666613</v>
      </c>
      <c r="L123" s="2">
        <f t="shared" si="27"/>
        <v>266.25534307544933</v>
      </c>
      <c r="M123" s="29"/>
      <c r="N123" s="2"/>
      <c r="O123" s="28" t="b">
        <v>1</v>
      </c>
      <c r="P123" s="2" t="s">
        <v>271</v>
      </c>
      <c r="Q123" s="2" t="s">
        <v>732</v>
      </c>
      <c r="R123" s="2">
        <v>28.88</v>
      </c>
      <c r="S123" s="85">
        <v>2.8400000000000002E-4</v>
      </c>
      <c r="T123" s="2">
        <v>0</v>
      </c>
      <c r="U123" s="2" t="s">
        <v>233</v>
      </c>
      <c r="V123" s="2"/>
      <c r="W123" s="2"/>
      <c r="X123" s="2"/>
      <c r="Y123" s="2"/>
      <c r="Z123" s="29"/>
      <c r="AA123" s="2"/>
      <c r="AB123" s="2"/>
      <c r="AC123" s="2"/>
    </row>
    <row r="124" spans="1:29" x14ac:dyDescent="0.35">
      <c r="A124" s="28" t="b">
        <v>1</v>
      </c>
      <c r="B124" s="2" t="s">
        <v>542</v>
      </c>
      <c r="C124" s="2" t="s">
        <v>543</v>
      </c>
      <c r="D124" s="2">
        <v>32.729999999999997</v>
      </c>
      <c r="E124" s="85">
        <v>6.5799999999999997E-2</v>
      </c>
      <c r="F124" s="2">
        <v>0</v>
      </c>
      <c r="G124" s="2"/>
      <c r="H124" s="2"/>
      <c r="I124" s="2">
        <f t="shared" si="30"/>
        <v>-3.6599999999999966</v>
      </c>
      <c r="J124" s="85">
        <f t="shared" si="26"/>
        <v>-12.106666666666662</v>
      </c>
      <c r="K124" s="85">
        <f t="shared" si="31"/>
        <v>-8.4466666666666654</v>
      </c>
      <c r="L124" s="2">
        <f t="shared" si="27"/>
        <v>348.89924530811516</v>
      </c>
      <c r="M124" s="29"/>
      <c r="N124" s="2"/>
      <c r="O124" s="28" t="b">
        <v>1</v>
      </c>
      <c r="P124" s="2" t="s">
        <v>273</v>
      </c>
      <c r="Q124" s="2" t="s">
        <v>733</v>
      </c>
      <c r="R124" s="2">
        <v>29.07</v>
      </c>
      <c r="S124" s="85">
        <v>2.63E-4</v>
      </c>
      <c r="T124" s="2">
        <v>0</v>
      </c>
      <c r="U124" s="2" t="s">
        <v>233</v>
      </c>
      <c r="V124" s="2"/>
      <c r="W124" s="2"/>
      <c r="X124" s="2"/>
      <c r="Y124" s="2"/>
      <c r="Z124" s="29"/>
      <c r="AA124" s="2"/>
      <c r="AB124" s="2"/>
      <c r="AC124" s="2"/>
    </row>
    <row r="125" spans="1:29" x14ac:dyDescent="0.35">
      <c r="A125" s="28" t="b">
        <v>1</v>
      </c>
      <c r="B125" s="2" t="s">
        <v>544</v>
      </c>
      <c r="C125" s="2" t="s">
        <v>545</v>
      </c>
      <c r="D125" s="2">
        <v>33.159999999999997</v>
      </c>
      <c r="E125" s="85">
        <v>4.8000000000000001E-2</v>
      </c>
      <c r="F125" s="2">
        <v>0</v>
      </c>
      <c r="G125" s="2"/>
      <c r="H125" s="2"/>
      <c r="I125" s="2">
        <f t="shared" si="30"/>
        <v>-4.0399999999999956</v>
      </c>
      <c r="J125" s="85">
        <f t="shared" si="26"/>
        <v>-12.106666666666662</v>
      </c>
      <c r="K125" s="85">
        <f t="shared" si="31"/>
        <v>-8.0666666666666664</v>
      </c>
      <c r="L125" s="2">
        <f t="shared" si="27"/>
        <v>268.10729544208021</v>
      </c>
      <c r="M125" s="29">
        <f t="shared" ref="M125" si="43">AVERAGE(L123:L125)</f>
        <v>294.42062794188155</v>
      </c>
      <c r="N125" s="2"/>
      <c r="O125" s="28" t="b">
        <v>1</v>
      </c>
      <c r="P125" s="2" t="s">
        <v>275</v>
      </c>
      <c r="Q125" s="2" t="s">
        <v>734</v>
      </c>
      <c r="R125" s="2">
        <v>29.12</v>
      </c>
      <c r="S125" s="85">
        <v>2.5700000000000001E-4</v>
      </c>
      <c r="T125" s="2">
        <v>0</v>
      </c>
      <c r="U125" s="2" t="s">
        <v>233</v>
      </c>
      <c r="V125" s="2"/>
      <c r="W125" s="2"/>
      <c r="X125" s="2"/>
      <c r="Y125" s="2"/>
      <c r="Z125" s="29"/>
      <c r="AA125" s="2"/>
      <c r="AB125" s="2"/>
      <c r="AC125" s="2"/>
    </row>
    <row r="126" spans="1:29" x14ac:dyDescent="0.35">
      <c r="A126" s="28" t="b">
        <v>1</v>
      </c>
      <c r="B126" s="2" t="s">
        <v>327</v>
      </c>
      <c r="C126" s="2" t="s">
        <v>328</v>
      </c>
      <c r="D126" s="2">
        <v>36.950000000000003</v>
      </c>
      <c r="E126" s="85">
        <v>3.0300000000000001E-3</v>
      </c>
      <c r="F126" s="2">
        <v>0</v>
      </c>
      <c r="G126" s="2"/>
      <c r="H126" s="2"/>
      <c r="I126" s="2">
        <f t="shared" si="30"/>
        <v>-13.110000000000003</v>
      </c>
      <c r="J126" s="85">
        <f t="shared" si="26"/>
        <v>-12.106666666666662</v>
      </c>
      <c r="K126" s="85">
        <f t="shared" si="31"/>
        <v>1.003333333333341</v>
      </c>
      <c r="L126" s="2">
        <f t="shared" si="27"/>
        <v>0.49884608826350901</v>
      </c>
      <c r="M126" s="29"/>
      <c r="N126" s="2"/>
      <c r="O126" s="28" t="b">
        <v>1</v>
      </c>
      <c r="P126" s="2" t="s">
        <v>279</v>
      </c>
      <c r="Q126" s="2" t="s">
        <v>280</v>
      </c>
      <c r="R126" s="2">
        <v>23.84</v>
      </c>
      <c r="S126" s="85">
        <v>4.3800000000000002E-3</v>
      </c>
      <c r="T126" s="2">
        <v>0</v>
      </c>
      <c r="U126" s="2"/>
      <c r="V126" s="2"/>
      <c r="W126" s="2"/>
      <c r="X126" s="2"/>
      <c r="Y126" s="2"/>
      <c r="Z126" s="29"/>
      <c r="AA126" s="2"/>
      <c r="AB126" s="2"/>
      <c r="AC126" s="2"/>
    </row>
    <row r="127" spans="1:29" x14ac:dyDescent="0.35">
      <c r="A127" s="28" t="b">
        <v>1</v>
      </c>
      <c r="B127" s="2" t="s">
        <v>329</v>
      </c>
      <c r="C127" s="2" t="s">
        <v>330</v>
      </c>
      <c r="D127" s="2">
        <v>34.229999999999997</v>
      </c>
      <c r="E127" s="85">
        <v>2.1999999999999999E-2</v>
      </c>
      <c r="F127" s="2">
        <v>0</v>
      </c>
      <c r="G127" s="2"/>
      <c r="H127" s="2"/>
      <c r="I127" s="2">
        <f t="shared" si="30"/>
        <v>-10.349999999999998</v>
      </c>
      <c r="J127" s="85">
        <f t="shared" si="26"/>
        <v>-12.106666666666662</v>
      </c>
      <c r="K127" s="85">
        <f t="shared" si="31"/>
        <v>-1.7566666666666642</v>
      </c>
      <c r="L127" s="2">
        <f t="shared" si="27"/>
        <v>3.3791646946200897</v>
      </c>
      <c r="M127" s="29"/>
      <c r="N127" s="2"/>
      <c r="O127" s="28" t="b">
        <v>1</v>
      </c>
      <c r="P127" s="2" t="s">
        <v>281</v>
      </c>
      <c r="Q127" s="2" t="s">
        <v>282</v>
      </c>
      <c r="R127" s="2">
        <v>23.88</v>
      </c>
      <c r="S127" s="85">
        <v>4.2700000000000004E-3</v>
      </c>
      <c r="T127" s="2">
        <v>0</v>
      </c>
      <c r="U127" s="2"/>
      <c r="V127" s="2"/>
      <c r="W127" s="2"/>
      <c r="X127" s="2"/>
      <c r="Y127" s="2"/>
      <c r="Z127" s="29"/>
      <c r="AA127" s="2"/>
    </row>
    <row r="128" spans="1:29" x14ac:dyDescent="0.35">
      <c r="A128" s="28" t="b">
        <v>1</v>
      </c>
      <c r="B128" s="2" t="s">
        <v>331</v>
      </c>
      <c r="C128" s="2" t="s">
        <v>332</v>
      </c>
      <c r="D128" s="2">
        <v>33.94</v>
      </c>
      <c r="E128" s="85">
        <v>2.7199999999999998E-2</v>
      </c>
      <c r="F128" s="2">
        <v>0</v>
      </c>
      <c r="G128" s="2"/>
      <c r="H128" s="2"/>
      <c r="I128" s="2">
        <f t="shared" si="30"/>
        <v>-9.9699999999999989</v>
      </c>
      <c r="J128" s="85">
        <f t="shared" si="26"/>
        <v>-12.106666666666662</v>
      </c>
      <c r="K128" s="85">
        <f t="shared" si="31"/>
        <v>-2.1366666666666632</v>
      </c>
      <c r="L128" s="2">
        <f t="shared" si="27"/>
        <v>4.397448453540779</v>
      </c>
      <c r="M128" s="29">
        <f t="shared" ref="M128" si="44">AVERAGE(L126:L128)</f>
        <v>2.7584864121414596</v>
      </c>
      <c r="N128" s="2"/>
      <c r="O128" s="28" t="b">
        <v>1</v>
      </c>
      <c r="P128" s="2" t="s">
        <v>283</v>
      </c>
      <c r="Q128" s="2" t="s">
        <v>284</v>
      </c>
      <c r="R128" s="2">
        <v>23.97</v>
      </c>
      <c r="S128" s="85">
        <v>4.0200000000000001E-3</v>
      </c>
      <c r="T128" s="2">
        <v>0</v>
      </c>
      <c r="U128" s="2"/>
      <c r="V128" s="2"/>
      <c r="W128" s="2"/>
      <c r="X128" s="2"/>
      <c r="Y128" s="2"/>
      <c r="Z128" s="29"/>
      <c r="AA128" s="2"/>
    </row>
    <row r="129" spans="1:27" x14ac:dyDescent="0.35">
      <c r="A129" s="28" t="b">
        <v>1</v>
      </c>
      <c r="B129" s="2" t="s">
        <v>345</v>
      </c>
      <c r="C129" s="2" t="s">
        <v>346</v>
      </c>
      <c r="D129" s="2">
        <v>33.409999999999997</v>
      </c>
      <c r="E129" s="85">
        <v>3.9800000000000002E-2</v>
      </c>
      <c r="F129" s="2">
        <v>0</v>
      </c>
      <c r="G129" s="2"/>
      <c r="H129" s="2"/>
      <c r="I129" s="2">
        <f t="shared" si="30"/>
        <v>-11.319999999999997</v>
      </c>
      <c r="J129" s="85">
        <f t="shared" si="26"/>
        <v>-12.106666666666662</v>
      </c>
      <c r="K129" s="85">
        <f t="shared" si="31"/>
        <v>-0.78666666666666529</v>
      </c>
      <c r="L129" s="2">
        <f t="shared" si="27"/>
        <v>1.7250840639843796</v>
      </c>
      <c r="M129" s="29"/>
      <c r="N129" s="2"/>
      <c r="O129" s="28" t="b">
        <v>1</v>
      </c>
      <c r="P129" s="2" t="s">
        <v>285</v>
      </c>
      <c r="Q129" s="2" t="s">
        <v>286</v>
      </c>
      <c r="R129" s="2">
        <v>22.09</v>
      </c>
      <c r="S129" s="85">
        <v>1.4999999999999999E-2</v>
      </c>
      <c r="T129" s="2">
        <v>0</v>
      </c>
      <c r="U129" s="2"/>
      <c r="V129" s="2"/>
      <c r="W129" s="2"/>
      <c r="X129" s="2"/>
      <c r="Y129" s="2"/>
      <c r="Z129" s="29"/>
      <c r="AA129" s="2"/>
    </row>
    <row r="130" spans="1:27" x14ac:dyDescent="0.35">
      <c r="A130" s="28" t="b">
        <v>1</v>
      </c>
      <c r="B130" s="2" t="s">
        <v>347</v>
      </c>
      <c r="C130" s="2" t="s">
        <v>348</v>
      </c>
      <c r="D130" s="2">
        <v>33.43</v>
      </c>
      <c r="E130" s="85">
        <v>3.95E-2</v>
      </c>
      <c r="F130" s="2">
        <v>0</v>
      </c>
      <c r="G130" s="2"/>
      <c r="H130" s="2"/>
      <c r="I130" s="2">
        <f t="shared" si="30"/>
        <v>-11.329999999999998</v>
      </c>
      <c r="J130" s="85">
        <f t="shared" si="26"/>
        <v>-12.106666666666662</v>
      </c>
      <c r="K130" s="85">
        <f t="shared" si="31"/>
        <v>-0.77666666666666373</v>
      </c>
      <c r="L130" s="2">
        <f t="shared" si="27"/>
        <v>1.7131680379409091</v>
      </c>
      <c r="M130" s="29"/>
      <c r="N130" s="2"/>
      <c r="O130" s="28" t="b">
        <v>1</v>
      </c>
      <c r="P130" s="2" t="s">
        <v>287</v>
      </c>
      <c r="Q130" s="2" t="s">
        <v>288</v>
      </c>
      <c r="R130" s="2">
        <v>22.1</v>
      </c>
      <c r="S130" s="85">
        <v>1.49E-2</v>
      </c>
      <c r="T130" s="2">
        <v>0</v>
      </c>
      <c r="U130" s="2"/>
      <c r="V130" s="2"/>
      <c r="W130" s="2"/>
      <c r="X130" s="2"/>
      <c r="Y130" s="2"/>
      <c r="Z130" s="29"/>
      <c r="AA130" s="2"/>
    </row>
    <row r="131" spans="1:27" x14ac:dyDescent="0.35">
      <c r="A131" s="28" t="b">
        <v>1</v>
      </c>
      <c r="B131" s="2" t="s">
        <v>349</v>
      </c>
      <c r="C131" s="2" t="s">
        <v>350</v>
      </c>
      <c r="D131" s="2">
        <v>32.450000000000003</v>
      </c>
      <c r="E131" s="85">
        <v>8.0299999999999996E-2</v>
      </c>
      <c r="F131" s="2">
        <v>0</v>
      </c>
      <c r="G131" s="2"/>
      <c r="H131" s="2"/>
      <c r="I131" s="2">
        <f t="shared" si="30"/>
        <v>-9.9500000000000028</v>
      </c>
      <c r="J131" s="85">
        <f t="shared" si="26"/>
        <v>-12.106666666666662</v>
      </c>
      <c r="K131" s="85">
        <f t="shared" si="31"/>
        <v>-2.1566666666666592</v>
      </c>
      <c r="L131" s="2">
        <f t="shared" si="27"/>
        <v>4.4588345463556642</v>
      </c>
      <c r="M131" s="29">
        <f t="shared" ref="M131" si="45">AVERAGE(L129:L131)</f>
        <v>2.6323622160936511</v>
      </c>
      <c r="N131" s="2"/>
      <c r="O131" s="28" t="b">
        <v>1</v>
      </c>
      <c r="P131" s="2" t="s">
        <v>289</v>
      </c>
      <c r="Q131" s="2" t="s">
        <v>290</v>
      </c>
      <c r="R131" s="2">
        <v>22.5</v>
      </c>
      <c r="S131" s="85">
        <v>1.12E-2</v>
      </c>
      <c r="T131" s="2">
        <v>0</v>
      </c>
      <c r="U131" s="2"/>
      <c r="V131" s="2"/>
      <c r="W131" s="2"/>
      <c r="X131" s="2"/>
      <c r="Y131" s="2"/>
      <c r="Z131" s="29"/>
      <c r="AA131" s="2"/>
    </row>
    <row r="132" spans="1:27" x14ac:dyDescent="0.35">
      <c r="A132" s="28" t="b">
        <v>1</v>
      </c>
      <c r="B132" s="2" t="s">
        <v>363</v>
      </c>
      <c r="C132" s="2" t="s">
        <v>364</v>
      </c>
      <c r="D132" s="2">
        <v>36.78</v>
      </c>
      <c r="E132" s="85">
        <v>3.4299999999999999E-3</v>
      </c>
      <c r="F132" s="2">
        <v>0</v>
      </c>
      <c r="G132" s="2"/>
      <c r="H132" s="2"/>
      <c r="I132" s="2">
        <f t="shared" si="30"/>
        <v>-13.600000000000001</v>
      </c>
      <c r="J132" s="85">
        <f t="shared" si="26"/>
        <v>-12.106666666666662</v>
      </c>
      <c r="K132" s="85">
        <f t="shared" si="31"/>
        <v>1.4933333333333394</v>
      </c>
      <c r="L132" s="2">
        <f t="shared" si="27"/>
        <v>0.35519093478224251</v>
      </c>
      <c r="M132" s="29"/>
      <c r="N132" s="2"/>
      <c r="O132" s="28" t="b">
        <v>1</v>
      </c>
      <c r="P132" s="2" t="s">
        <v>291</v>
      </c>
      <c r="Q132" s="2" t="s">
        <v>292</v>
      </c>
      <c r="R132" s="2">
        <v>23.18</v>
      </c>
      <c r="S132" s="85">
        <v>6.9100000000000003E-3</v>
      </c>
      <c r="T132" s="2">
        <v>0</v>
      </c>
      <c r="U132" s="2"/>
      <c r="V132" s="2"/>
      <c r="W132" s="2"/>
      <c r="X132" s="2"/>
      <c r="Y132" s="2"/>
      <c r="Z132" s="29"/>
      <c r="AA132" s="2"/>
    </row>
    <row r="133" spans="1:27" x14ac:dyDescent="0.35">
      <c r="A133" s="28" t="b">
        <v>1</v>
      </c>
      <c r="B133" s="2" t="s">
        <v>365</v>
      </c>
      <c r="C133" s="2" t="s">
        <v>366</v>
      </c>
      <c r="D133" s="2">
        <v>35.04</v>
      </c>
      <c r="E133" s="85">
        <v>1.2200000000000001E-2</v>
      </c>
      <c r="F133" s="2">
        <v>0</v>
      </c>
      <c r="G133" s="2"/>
      <c r="H133" s="2"/>
      <c r="I133" s="2">
        <f t="shared" si="30"/>
        <v>-11.55</v>
      </c>
      <c r="J133" s="85">
        <f t="shared" si="26"/>
        <v>-12.106666666666662</v>
      </c>
      <c r="K133" s="85">
        <f t="shared" si="31"/>
        <v>-0.55666666666666131</v>
      </c>
      <c r="L133" s="2">
        <f t="shared" si="27"/>
        <v>1.4708668641859444</v>
      </c>
      <c r="M133" s="29"/>
      <c r="N133" s="2"/>
      <c r="O133" s="28" t="b">
        <v>1</v>
      </c>
      <c r="P133" s="2" t="s">
        <v>293</v>
      </c>
      <c r="Q133" s="2" t="s">
        <v>294</v>
      </c>
      <c r="R133" s="2">
        <v>23.49</v>
      </c>
      <c r="S133" s="85">
        <v>5.5399999999999998E-3</v>
      </c>
      <c r="T133" s="2">
        <v>0</v>
      </c>
      <c r="U133" s="2"/>
      <c r="V133" s="2"/>
      <c r="W133" s="2"/>
      <c r="X133" s="2"/>
      <c r="Y133" s="2"/>
      <c r="Z133" s="29"/>
      <c r="AA133" s="2"/>
    </row>
    <row r="134" spans="1:27" x14ac:dyDescent="0.35">
      <c r="A134" s="86" t="b">
        <v>1</v>
      </c>
      <c r="B134" s="87" t="s">
        <v>367</v>
      </c>
      <c r="C134" s="87" t="s">
        <v>368</v>
      </c>
      <c r="D134" s="87">
        <v>34.9</v>
      </c>
      <c r="E134" s="88">
        <v>1.35E-2</v>
      </c>
      <c r="F134" s="17">
        <v>0</v>
      </c>
      <c r="G134" s="17"/>
      <c r="H134" s="2"/>
      <c r="I134" s="2">
        <f t="shared" si="30"/>
        <v>-11.229999999999997</v>
      </c>
      <c r="J134" s="85">
        <f t="shared" si="26"/>
        <v>-12.106666666666662</v>
      </c>
      <c r="K134" s="85">
        <f t="shared" si="31"/>
        <v>-0.87666666666666515</v>
      </c>
      <c r="L134" s="2">
        <f t="shared" si="27"/>
        <v>1.8361280399304376</v>
      </c>
      <c r="M134" s="29">
        <f t="shared" ref="M134" si="46">AVERAGE(L132:L134)</f>
        <v>1.220728612966208</v>
      </c>
      <c r="N134" s="2"/>
      <c r="O134" s="28" t="b">
        <v>1</v>
      </c>
      <c r="P134" s="2" t="s">
        <v>295</v>
      </c>
      <c r="Q134" s="2" t="s">
        <v>296</v>
      </c>
      <c r="R134" s="2">
        <v>23.67</v>
      </c>
      <c r="S134" s="85">
        <v>4.8999999999999998E-3</v>
      </c>
      <c r="T134" s="2">
        <v>0</v>
      </c>
      <c r="U134" s="2"/>
      <c r="V134" s="2"/>
      <c r="W134" s="2"/>
      <c r="X134" s="2"/>
      <c r="Y134" s="2"/>
      <c r="Z134" s="29"/>
      <c r="AA134" s="2"/>
    </row>
    <row r="135" spans="1:27" x14ac:dyDescent="0.35">
      <c r="A135" s="28" t="b">
        <v>1</v>
      </c>
      <c r="B135" s="2" t="s">
        <v>381</v>
      </c>
      <c r="C135" s="2" t="s">
        <v>382</v>
      </c>
      <c r="D135" s="2">
        <v>32.86</v>
      </c>
      <c r="E135" s="85">
        <v>5.9499999999999997E-2</v>
      </c>
      <c r="F135" s="2">
        <v>0</v>
      </c>
      <c r="G135" s="3"/>
      <c r="H135" s="2"/>
      <c r="I135" s="2">
        <f t="shared" si="30"/>
        <v>-10.09</v>
      </c>
      <c r="J135" s="85">
        <f t="shared" si="26"/>
        <v>-12.106666666666662</v>
      </c>
      <c r="K135" s="85">
        <f t="shared" si="31"/>
        <v>-2.0166666666666622</v>
      </c>
      <c r="L135" s="2">
        <f t="shared" si="27"/>
        <v>4.0464777612076777</v>
      </c>
      <c r="M135" s="29"/>
      <c r="N135" s="2"/>
      <c r="O135" s="28" t="b">
        <v>1</v>
      </c>
      <c r="P135" s="2" t="s">
        <v>297</v>
      </c>
      <c r="Q135" s="2" t="s">
        <v>298</v>
      </c>
      <c r="R135" s="2">
        <v>22.77</v>
      </c>
      <c r="S135" s="85">
        <v>9.2099999999999994E-3</v>
      </c>
      <c r="T135" s="2">
        <v>0</v>
      </c>
      <c r="U135" s="2"/>
      <c r="V135" s="2"/>
      <c r="W135" s="2"/>
      <c r="X135" s="2"/>
      <c r="Y135" s="2"/>
      <c r="Z135" s="29"/>
      <c r="AA135" s="2"/>
    </row>
    <row r="136" spans="1:27" x14ac:dyDescent="0.35">
      <c r="A136" s="28" t="b">
        <v>1</v>
      </c>
      <c r="B136" s="2" t="s">
        <v>383</v>
      </c>
      <c r="C136" s="2" t="s">
        <v>384</v>
      </c>
      <c r="D136" s="2">
        <v>32.56</v>
      </c>
      <c r="E136" s="85">
        <v>7.4099999999999999E-2</v>
      </c>
      <c r="F136" s="2">
        <v>0</v>
      </c>
      <c r="G136" s="2"/>
      <c r="H136" s="2"/>
      <c r="I136" s="2">
        <f t="shared" si="30"/>
        <v>-9.7500000000000036</v>
      </c>
      <c r="J136" s="85">
        <f t="shared" si="26"/>
        <v>-12.106666666666662</v>
      </c>
      <c r="K136" s="85">
        <f t="shared" si="31"/>
        <v>-2.3566666666666585</v>
      </c>
      <c r="L136" s="2">
        <f t="shared" si="27"/>
        <v>5.1218559086026998</v>
      </c>
      <c r="M136" s="29"/>
      <c r="N136" s="2"/>
      <c r="O136" s="28" t="b">
        <v>1</v>
      </c>
      <c r="P136" s="2" t="s">
        <v>299</v>
      </c>
      <c r="Q136" s="2" t="s">
        <v>300</v>
      </c>
      <c r="R136" s="2">
        <v>22.81</v>
      </c>
      <c r="S136" s="85">
        <v>8.9800000000000001E-3</v>
      </c>
      <c r="T136" s="2">
        <v>0</v>
      </c>
      <c r="U136" s="2"/>
      <c r="V136" s="2"/>
      <c r="W136" s="2"/>
      <c r="X136" s="2"/>
      <c r="Y136" s="2"/>
      <c r="Z136" s="29"/>
      <c r="AA136" s="2"/>
    </row>
    <row r="137" spans="1:27" x14ac:dyDescent="0.35">
      <c r="A137" s="28" t="b">
        <v>1</v>
      </c>
      <c r="B137" s="2" t="s">
        <v>385</v>
      </c>
      <c r="C137" s="2" t="s">
        <v>386</v>
      </c>
      <c r="D137" s="2">
        <v>34.450000000000003</v>
      </c>
      <c r="E137" s="85">
        <v>1.8700000000000001E-2</v>
      </c>
      <c r="F137" s="2">
        <v>0</v>
      </c>
      <c r="G137" s="2"/>
      <c r="H137" s="2"/>
      <c r="I137" s="2">
        <f t="shared" si="30"/>
        <v>-11.570000000000004</v>
      </c>
      <c r="J137" s="85">
        <f t="shared" si="26"/>
        <v>-12.106666666666662</v>
      </c>
      <c r="K137" s="85">
        <f t="shared" si="31"/>
        <v>-0.53666666666665819</v>
      </c>
      <c r="L137" s="2">
        <f t="shared" si="27"/>
        <v>1.4506170054157672</v>
      </c>
      <c r="M137" s="29">
        <f t="shared" ref="M137" si="47">AVERAGE(L135:L137)</f>
        <v>3.539650225075381</v>
      </c>
      <c r="N137" s="2"/>
      <c r="O137" s="28" t="b">
        <v>1</v>
      </c>
      <c r="P137" s="2" t="s">
        <v>301</v>
      </c>
      <c r="Q137" s="2" t="s">
        <v>302</v>
      </c>
      <c r="R137" s="2">
        <v>22.88</v>
      </c>
      <c r="S137" s="85">
        <v>8.5299999999999994E-3</v>
      </c>
      <c r="T137" s="2">
        <v>0</v>
      </c>
      <c r="U137" s="2"/>
      <c r="V137" s="2"/>
      <c r="W137" s="2"/>
      <c r="X137" s="2"/>
      <c r="Y137" s="2"/>
      <c r="Z137" s="29"/>
      <c r="AA137" s="2"/>
    </row>
    <row r="138" spans="1:27" x14ac:dyDescent="0.35">
      <c r="A138" s="28" t="b">
        <v>1</v>
      </c>
      <c r="B138" s="2" t="s">
        <v>399</v>
      </c>
      <c r="C138" s="2" t="s">
        <v>400</v>
      </c>
      <c r="D138" s="2">
        <v>32.03</v>
      </c>
      <c r="E138" s="85">
        <v>0.109</v>
      </c>
      <c r="F138" s="2">
        <v>0</v>
      </c>
      <c r="G138" s="2" t="s">
        <v>233</v>
      </c>
      <c r="H138" s="17"/>
      <c r="I138" s="2">
        <f t="shared" si="30"/>
        <v>-9.4500000000000028</v>
      </c>
      <c r="J138" s="85">
        <f t="shared" si="26"/>
        <v>-12.106666666666662</v>
      </c>
      <c r="K138" s="85">
        <f t="shared" si="31"/>
        <v>-2.6566666666666592</v>
      </c>
      <c r="L138" s="2">
        <f t="shared" si="27"/>
        <v>6.3057442878338668</v>
      </c>
      <c r="M138" s="29"/>
      <c r="N138" s="2"/>
      <c r="O138" s="28" t="b">
        <v>1</v>
      </c>
      <c r="P138" s="2" t="s">
        <v>303</v>
      </c>
      <c r="Q138" s="2" t="s">
        <v>304</v>
      </c>
      <c r="R138" s="2">
        <v>22.58</v>
      </c>
      <c r="S138" s="85">
        <v>1.06E-2</v>
      </c>
      <c r="T138" s="2">
        <v>0</v>
      </c>
      <c r="U138" s="2"/>
      <c r="V138" s="2"/>
      <c r="W138" s="2"/>
      <c r="X138" s="2"/>
      <c r="Y138" s="2"/>
      <c r="Z138" s="29"/>
      <c r="AA138" s="2"/>
    </row>
    <row r="139" spans="1:27" x14ac:dyDescent="0.35">
      <c r="A139" s="28" t="b">
        <v>1</v>
      </c>
      <c r="B139" s="2" t="s">
        <v>401</v>
      </c>
      <c r="C139" s="2" t="s">
        <v>402</v>
      </c>
      <c r="D139" s="2">
        <v>32.630000000000003</v>
      </c>
      <c r="E139" s="85">
        <v>7.0599999999999996E-2</v>
      </c>
      <c r="F139" s="2">
        <v>0</v>
      </c>
      <c r="G139" s="2"/>
      <c r="H139" s="3"/>
      <c r="I139" s="2">
        <f t="shared" si="30"/>
        <v>-9.9200000000000017</v>
      </c>
      <c r="J139" s="85">
        <f t="shared" si="26"/>
        <v>-12.106666666666662</v>
      </c>
      <c r="K139" s="85">
        <f t="shared" si="31"/>
        <v>-2.1866666666666603</v>
      </c>
      <c r="L139" s="2">
        <f t="shared" si="27"/>
        <v>4.5525241383512691</v>
      </c>
      <c r="M139" s="29"/>
      <c r="N139" s="2"/>
      <c r="O139" s="28" t="b">
        <v>1</v>
      </c>
      <c r="P139" s="2" t="s">
        <v>305</v>
      </c>
      <c r="Q139" s="2" t="s">
        <v>306</v>
      </c>
      <c r="R139" s="2">
        <v>22.71</v>
      </c>
      <c r="S139" s="85">
        <v>9.6500000000000006E-3</v>
      </c>
      <c r="T139" s="2">
        <v>0</v>
      </c>
      <c r="U139" s="2"/>
      <c r="V139" s="2"/>
      <c r="W139" s="2"/>
      <c r="X139" s="2"/>
      <c r="Y139" s="2"/>
      <c r="Z139" s="29"/>
      <c r="AA139" s="2"/>
    </row>
    <row r="140" spans="1:27" x14ac:dyDescent="0.35">
      <c r="A140" s="28" t="b">
        <v>1</v>
      </c>
      <c r="B140" s="2" t="s">
        <v>403</v>
      </c>
      <c r="C140" s="2" t="s">
        <v>404</v>
      </c>
      <c r="D140" s="2">
        <v>32.200000000000003</v>
      </c>
      <c r="E140" s="85">
        <v>9.6500000000000002E-2</v>
      </c>
      <c r="F140" s="2">
        <v>0</v>
      </c>
      <c r="G140" s="2"/>
      <c r="H140" s="2"/>
      <c r="I140" s="2">
        <f t="shared" si="30"/>
        <v>-9.3800000000000026</v>
      </c>
      <c r="J140" s="85">
        <f t="shared" si="26"/>
        <v>-12.106666666666662</v>
      </c>
      <c r="K140" s="85">
        <f t="shared" si="31"/>
        <v>-2.7266666666666595</v>
      </c>
      <c r="L140" s="2">
        <f t="shared" si="27"/>
        <v>6.6192449816000689</v>
      </c>
      <c r="M140" s="29">
        <f t="shared" ref="M140" si="48">AVERAGE(L138:L140)</f>
        <v>5.8258378025950677</v>
      </c>
      <c r="N140" s="2"/>
      <c r="O140" s="28" t="b">
        <v>1</v>
      </c>
      <c r="P140" s="2" t="s">
        <v>307</v>
      </c>
      <c r="Q140" s="2" t="s">
        <v>308</v>
      </c>
      <c r="R140" s="2">
        <v>22.82</v>
      </c>
      <c r="S140" s="85">
        <v>8.9099999999999995E-3</v>
      </c>
      <c r="T140" s="2">
        <v>0</v>
      </c>
      <c r="U140" s="2"/>
      <c r="V140" s="2"/>
      <c r="W140" s="2"/>
      <c r="X140" s="2"/>
      <c r="Y140" s="2"/>
      <c r="Z140" s="29"/>
      <c r="AA140" s="2"/>
    </row>
    <row r="141" spans="1:27" x14ac:dyDescent="0.35">
      <c r="A141" s="28" t="b">
        <v>1</v>
      </c>
      <c r="B141" s="2" t="s">
        <v>420</v>
      </c>
      <c r="C141" s="2" t="s">
        <v>421</v>
      </c>
      <c r="D141" s="2">
        <v>32.22</v>
      </c>
      <c r="E141" s="85">
        <v>9.5000000000000001E-2</v>
      </c>
      <c r="F141" s="2">
        <v>0</v>
      </c>
      <c r="G141" s="2"/>
      <c r="H141" s="2"/>
      <c r="I141" s="2">
        <f t="shared" si="30"/>
        <v>-10.23</v>
      </c>
      <c r="J141" s="85">
        <f t="shared" si="26"/>
        <v>-12.106666666666662</v>
      </c>
      <c r="K141" s="85">
        <f t="shared" si="31"/>
        <v>-1.8766666666666616</v>
      </c>
      <c r="L141" s="2">
        <f t="shared" si="27"/>
        <v>3.6722560798608659</v>
      </c>
      <c r="M141" s="29"/>
      <c r="N141" s="2"/>
      <c r="O141" s="86" t="b">
        <v>1</v>
      </c>
      <c r="P141" s="87" t="s">
        <v>309</v>
      </c>
      <c r="Q141" s="87" t="s">
        <v>735</v>
      </c>
      <c r="R141" s="87">
        <v>21.99</v>
      </c>
      <c r="S141" s="88">
        <v>1.61E-2</v>
      </c>
      <c r="T141" s="87">
        <v>0</v>
      </c>
      <c r="U141" s="87"/>
      <c r="V141" s="2"/>
      <c r="W141" s="2"/>
      <c r="X141" s="2"/>
      <c r="Y141" s="2"/>
      <c r="Z141" s="29"/>
      <c r="AA141" s="2"/>
    </row>
    <row r="142" spans="1:27" x14ac:dyDescent="0.35">
      <c r="A142" s="28" t="b">
        <v>1</v>
      </c>
      <c r="B142" s="2" t="s">
        <v>422</v>
      </c>
      <c r="C142" s="2" t="s">
        <v>423</v>
      </c>
      <c r="D142" s="2">
        <v>32.159999999999997</v>
      </c>
      <c r="E142" s="85">
        <v>9.9000000000000005E-2</v>
      </c>
      <c r="F142" s="2">
        <v>0</v>
      </c>
      <c r="G142" s="2"/>
      <c r="H142" s="2"/>
      <c r="I142" s="2">
        <f t="shared" si="30"/>
        <v>-10.069999999999997</v>
      </c>
      <c r="J142" s="85">
        <f t="shared" si="26"/>
        <v>-12.106666666666662</v>
      </c>
      <c r="K142" s="85">
        <f t="shared" si="31"/>
        <v>-2.0366666666666653</v>
      </c>
      <c r="L142" s="2">
        <f t="shared" si="27"/>
        <v>4.1029644857360665</v>
      </c>
      <c r="M142" s="29"/>
      <c r="N142" s="2"/>
      <c r="O142" s="28" t="b">
        <v>1</v>
      </c>
      <c r="P142" s="2" t="s">
        <v>310</v>
      </c>
      <c r="Q142" s="2" t="s">
        <v>736</v>
      </c>
      <c r="R142" s="2">
        <v>22.09</v>
      </c>
      <c r="S142" s="85">
        <v>1.4999999999999999E-2</v>
      </c>
      <c r="T142" s="2">
        <v>0</v>
      </c>
      <c r="U142" s="2"/>
      <c r="V142" s="2"/>
      <c r="W142" s="2"/>
      <c r="X142" s="2"/>
      <c r="Y142" s="2"/>
      <c r="Z142" s="29"/>
      <c r="AA142" s="2"/>
    </row>
    <row r="143" spans="1:27" x14ac:dyDescent="0.35">
      <c r="A143" s="111" t="b">
        <v>1</v>
      </c>
      <c r="B143" s="87" t="s">
        <v>424</v>
      </c>
      <c r="C143" s="87" t="s">
        <v>425</v>
      </c>
      <c r="D143" s="87">
        <v>32.299999999999997</v>
      </c>
      <c r="E143" s="88">
        <v>8.9700000000000002E-2</v>
      </c>
      <c r="F143" s="87">
        <v>0</v>
      </c>
      <c r="G143" s="87"/>
      <c r="H143" s="87"/>
      <c r="I143" s="2">
        <f t="shared" si="30"/>
        <v>-10.149999999999999</v>
      </c>
      <c r="J143" s="85">
        <f t="shared" si="26"/>
        <v>-12.106666666666662</v>
      </c>
      <c r="K143" s="85">
        <f t="shared" si="31"/>
        <v>-1.9566666666666634</v>
      </c>
      <c r="L143" s="2">
        <f t="shared" si="27"/>
        <v>3.8816409259741533</v>
      </c>
      <c r="M143" s="29">
        <f t="shared" ref="M143" si="49">AVERAGE(L141:L143)</f>
        <v>3.8856204971903616</v>
      </c>
      <c r="N143" s="2"/>
      <c r="O143" s="28" t="b">
        <v>1</v>
      </c>
      <c r="P143" s="2" t="s">
        <v>311</v>
      </c>
      <c r="Q143" s="2" t="s">
        <v>737</v>
      </c>
      <c r="R143" s="2">
        <v>22.15</v>
      </c>
      <c r="S143" s="85">
        <v>1.44E-2</v>
      </c>
      <c r="T143" s="2">
        <v>0</v>
      </c>
      <c r="U143" s="2"/>
      <c r="V143" s="2"/>
      <c r="W143" s="2"/>
      <c r="X143" s="2"/>
      <c r="Y143" s="2"/>
      <c r="Z143" s="29"/>
      <c r="AA143" s="2"/>
    </row>
    <row r="144" spans="1:27" s="95" customFormat="1" ht="16" customHeight="1" x14ac:dyDescent="0.35">
      <c r="A144" s="111" t="b">
        <v>1</v>
      </c>
      <c r="B144" s="87" t="s">
        <v>441</v>
      </c>
      <c r="C144" s="87" t="s">
        <v>442</v>
      </c>
      <c r="D144" s="87">
        <v>32.299999999999997</v>
      </c>
      <c r="E144" s="88">
        <v>8.9499999999999996E-2</v>
      </c>
      <c r="F144" s="87">
        <v>0</v>
      </c>
      <c r="G144" s="87"/>
      <c r="H144" s="87"/>
      <c r="I144" s="2">
        <f t="shared" ref="I144:I146" si="50">R144-D144</f>
        <v>-10.479999999999997</v>
      </c>
      <c r="J144" s="85">
        <f t="shared" si="26"/>
        <v>-12.106666666666662</v>
      </c>
      <c r="K144" s="85">
        <f t="shared" ref="K144:K146" si="51">J144-I144</f>
        <v>-1.6266666666666652</v>
      </c>
      <c r="L144" s="2">
        <f t="shared" si="27"/>
        <v>3.0879869734486682</v>
      </c>
      <c r="M144" s="29"/>
      <c r="N144" s="87"/>
      <c r="O144" s="86" t="b">
        <v>1</v>
      </c>
      <c r="P144" s="87" t="s">
        <v>312</v>
      </c>
      <c r="Q144" s="87" t="s">
        <v>738</v>
      </c>
      <c r="R144" s="87">
        <v>21.82</v>
      </c>
      <c r="S144" s="88">
        <v>1.8200000000000001E-2</v>
      </c>
      <c r="T144" s="87">
        <v>0</v>
      </c>
      <c r="U144" s="87"/>
      <c r="V144" s="87"/>
      <c r="W144" s="87"/>
      <c r="X144" s="87"/>
      <c r="Y144" s="87"/>
      <c r="Z144" s="100"/>
      <c r="AA144" s="87"/>
    </row>
    <row r="145" spans="1:27" s="95" customFormat="1" x14ac:dyDescent="0.35">
      <c r="A145" s="111" t="b">
        <v>1</v>
      </c>
      <c r="B145" s="87" t="s">
        <v>443</v>
      </c>
      <c r="C145" s="87" t="s">
        <v>444</v>
      </c>
      <c r="D145" s="87">
        <v>32.08</v>
      </c>
      <c r="E145" s="88">
        <v>0.105</v>
      </c>
      <c r="F145" s="87">
        <v>0</v>
      </c>
      <c r="G145" s="87" t="s">
        <v>233</v>
      </c>
      <c r="H145" s="87"/>
      <c r="I145" s="2">
        <f t="shared" si="50"/>
        <v>-10.11</v>
      </c>
      <c r="J145" s="85">
        <f t="shared" si="26"/>
        <v>-12.106666666666662</v>
      </c>
      <c r="K145" s="85">
        <f t="shared" si="51"/>
        <v>-1.9966666666666626</v>
      </c>
      <c r="L145" s="2">
        <f t="shared" si="27"/>
        <v>3.9907687061080814</v>
      </c>
      <c r="M145" s="29"/>
      <c r="N145" s="87"/>
      <c r="O145" s="86" t="b">
        <v>1</v>
      </c>
      <c r="P145" s="87" t="s">
        <v>313</v>
      </c>
      <c r="Q145" s="87" t="s">
        <v>739</v>
      </c>
      <c r="R145" s="87">
        <v>21.97</v>
      </c>
      <c r="S145" s="88">
        <v>1.6299999999999999E-2</v>
      </c>
      <c r="T145" s="87">
        <v>0</v>
      </c>
      <c r="U145" s="87"/>
      <c r="V145" s="87"/>
      <c r="W145" s="87"/>
      <c r="X145" s="87"/>
      <c r="Y145" s="87"/>
      <c r="Z145" s="100"/>
      <c r="AA145" s="87"/>
    </row>
    <row r="146" spans="1:27" s="95" customFormat="1" x14ac:dyDescent="0.35">
      <c r="A146" s="110" t="b">
        <v>1</v>
      </c>
      <c r="B146" s="107" t="s">
        <v>445</v>
      </c>
      <c r="C146" s="107" t="s">
        <v>446</v>
      </c>
      <c r="D146" s="107">
        <v>31.64</v>
      </c>
      <c r="E146" s="108">
        <v>0.14499999999999999</v>
      </c>
      <c r="F146" s="107">
        <v>0</v>
      </c>
      <c r="G146" s="107" t="s">
        <v>233</v>
      </c>
      <c r="H146" s="107"/>
      <c r="I146" s="31">
        <f t="shared" si="50"/>
        <v>-9.57</v>
      </c>
      <c r="J146" s="90">
        <f t="shared" si="26"/>
        <v>-12.106666666666662</v>
      </c>
      <c r="K146" s="90">
        <f t="shared" si="51"/>
        <v>-2.5366666666666617</v>
      </c>
      <c r="L146" s="31">
        <f t="shared" si="27"/>
        <v>5.8024680216630831</v>
      </c>
      <c r="M146" s="32">
        <f t="shared" ref="M146" si="52">AVERAGE(L144:L146)</f>
        <v>4.2937412337399445</v>
      </c>
      <c r="N146" s="87"/>
      <c r="O146" s="106" t="b">
        <v>1</v>
      </c>
      <c r="P146" s="107" t="s">
        <v>314</v>
      </c>
      <c r="Q146" s="107" t="s">
        <v>740</v>
      </c>
      <c r="R146" s="107">
        <v>22.07</v>
      </c>
      <c r="S146" s="108">
        <v>1.5100000000000001E-2</v>
      </c>
      <c r="T146" s="107">
        <v>0</v>
      </c>
      <c r="U146" s="107"/>
      <c r="V146" s="107"/>
      <c r="W146" s="107"/>
      <c r="X146" s="107"/>
      <c r="Y146" s="107"/>
      <c r="Z146" s="109"/>
      <c r="AA146" s="87"/>
    </row>
    <row r="147" spans="1:27" x14ac:dyDescent="0.35">
      <c r="A147" s="105"/>
      <c r="B147" s="87"/>
      <c r="C147" s="87"/>
      <c r="D147" s="87"/>
      <c r="E147" s="88"/>
      <c r="F147" s="87"/>
      <c r="G147" s="87"/>
      <c r="H147" s="87"/>
      <c r="I147" s="87"/>
      <c r="J147" s="87"/>
      <c r="K147" s="87"/>
      <c r="L147" s="87"/>
      <c r="M147" s="100"/>
    </row>
    <row r="148" spans="1:27" x14ac:dyDescent="0.35">
      <c r="A148" s="105"/>
      <c r="B148" s="87"/>
      <c r="C148" s="87"/>
      <c r="D148" s="87"/>
      <c r="E148" s="88"/>
      <c r="F148" s="87"/>
      <c r="G148" s="87"/>
      <c r="H148" s="87"/>
      <c r="I148" s="87"/>
      <c r="J148" s="87"/>
      <c r="K148" s="87"/>
      <c r="L148" s="87"/>
      <c r="M148" s="100"/>
    </row>
    <row r="149" spans="1:27" x14ac:dyDescent="0.35">
      <c r="A149" s="101" t="s">
        <v>760</v>
      </c>
      <c r="B149" s="6" t="s">
        <v>276</v>
      </c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34"/>
      <c r="N149" s="17"/>
      <c r="O149" s="33" t="s">
        <v>277</v>
      </c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34"/>
    </row>
    <row r="150" spans="1:27" ht="58" x14ac:dyDescent="0.35">
      <c r="A150" s="81" t="s">
        <v>149</v>
      </c>
      <c r="B150" s="82" t="s">
        <v>150</v>
      </c>
      <c r="C150" s="82" t="s">
        <v>151</v>
      </c>
      <c r="D150" s="82" t="s">
        <v>152</v>
      </c>
      <c r="E150" s="82" t="s">
        <v>153</v>
      </c>
      <c r="F150" s="82" t="s">
        <v>25</v>
      </c>
      <c r="G150" s="82" t="s">
        <v>278</v>
      </c>
      <c r="H150" s="82"/>
      <c r="I150" s="82" t="s">
        <v>154</v>
      </c>
      <c r="J150" s="82" t="s">
        <v>155</v>
      </c>
      <c r="K150" s="82" t="s">
        <v>156</v>
      </c>
      <c r="L150" s="82" t="s">
        <v>157</v>
      </c>
      <c r="M150" s="83" t="s">
        <v>158</v>
      </c>
      <c r="N150" s="82"/>
      <c r="O150" s="81" t="s">
        <v>149</v>
      </c>
      <c r="P150" s="82" t="s">
        <v>150</v>
      </c>
      <c r="Q150" s="82" t="s">
        <v>151</v>
      </c>
      <c r="R150" s="82" t="s">
        <v>152</v>
      </c>
      <c r="S150" s="82" t="s">
        <v>153</v>
      </c>
      <c r="T150" s="82" t="s">
        <v>25</v>
      </c>
      <c r="U150" s="82" t="s">
        <v>278</v>
      </c>
      <c r="V150" s="82"/>
      <c r="W150" s="82"/>
      <c r="X150" s="82"/>
      <c r="Y150" s="82"/>
      <c r="Z150" s="83"/>
    </row>
    <row r="151" spans="1:27" x14ac:dyDescent="0.35">
      <c r="A151" s="28" t="b">
        <v>1</v>
      </c>
      <c r="B151" s="2" t="s">
        <v>159</v>
      </c>
      <c r="C151" s="2" t="s">
        <v>160</v>
      </c>
      <c r="D151" s="2">
        <v>32.229999999999997</v>
      </c>
      <c r="E151" s="85">
        <v>9.4500000000000001E-2</v>
      </c>
      <c r="F151" s="2">
        <v>0.1</v>
      </c>
      <c r="G151" s="2"/>
      <c r="H151" s="2"/>
      <c r="I151" s="2"/>
      <c r="J151" s="2"/>
      <c r="K151" s="2"/>
      <c r="L151" s="2"/>
      <c r="M151" s="29"/>
      <c r="N151" s="2"/>
      <c r="O151" s="28" t="b">
        <v>1</v>
      </c>
      <c r="P151" s="2" t="s">
        <v>159</v>
      </c>
      <c r="Q151" s="2" t="s">
        <v>160</v>
      </c>
      <c r="R151" s="2">
        <v>35.590000000000003</v>
      </c>
      <c r="S151" s="85">
        <v>0.10100000000000001</v>
      </c>
      <c r="T151" s="2">
        <v>0.1</v>
      </c>
      <c r="U151" s="2"/>
      <c r="V151" s="2"/>
      <c r="W151" s="2"/>
      <c r="X151" s="2"/>
      <c r="Y151" s="2"/>
      <c r="Z151" s="29"/>
    </row>
    <row r="152" spans="1:27" x14ac:dyDescent="0.35">
      <c r="A152" s="28" t="b">
        <v>1</v>
      </c>
      <c r="B152" s="2" t="s">
        <v>163</v>
      </c>
      <c r="C152" s="2" t="s">
        <v>164</v>
      </c>
      <c r="D152" s="2">
        <v>29.9</v>
      </c>
      <c r="E152" s="85">
        <v>0.51500000000000001</v>
      </c>
      <c r="F152" s="2">
        <v>0.1</v>
      </c>
      <c r="G152" s="2"/>
      <c r="H152" s="2"/>
      <c r="I152" s="2"/>
      <c r="J152" s="2"/>
      <c r="K152" s="2"/>
      <c r="L152" s="2"/>
      <c r="M152" s="29"/>
      <c r="N152" s="2"/>
      <c r="O152" s="28" t="b">
        <v>1</v>
      </c>
      <c r="P152" s="2" t="s">
        <v>163</v>
      </c>
      <c r="Q152" s="2" t="s">
        <v>164</v>
      </c>
      <c r="R152" s="2">
        <v>36.06</v>
      </c>
      <c r="S152" s="85">
        <v>7.4300000000000005E-2</v>
      </c>
      <c r="T152" s="2">
        <v>0.1</v>
      </c>
      <c r="U152" s="2"/>
      <c r="V152" s="2"/>
      <c r="W152" s="2"/>
      <c r="X152" s="2"/>
      <c r="Y152" s="2"/>
      <c r="Z152" s="29"/>
    </row>
    <row r="153" spans="1:27" x14ac:dyDescent="0.35">
      <c r="A153" s="28" t="b">
        <v>1</v>
      </c>
      <c r="B153" s="2" t="s">
        <v>167</v>
      </c>
      <c r="C153" s="2" t="s">
        <v>168</v>
      </c>
      <c r="D153" s="2">
        <v>31.93</v>
      </c>
      <c r="E153" s="85">
        <v>0.11700000000000001</v>
      </c>
      <c r="F153" s="2">
        <v>0.1</v>
      </c>
      <c r="G153" s="2"/>
      <c r="H153" s="2"/>
      <c r="I153" s="2"/>
      <c r="J153" s="2"/>
      <c r="K153" s="2"/>
      <c r="L153" s="2"/>
      <c r="M153" s="29"/>
      <c r="N153" s="2"/>
      <c r="O153" s="28" t="b">
        <v>1</v>
      </c>
      <c r="P153" s="2" t="s">
        <v>167</v>
      </c>
      <c r="Q153" s="2" t="s">
        <v>168</v>
      </c>
      <c r="R153" s="2">
        <v>35.479999999999997</v>
      </c>
      <c r="S153" s="85">
        <v>0.108</v>
      </c>
      <c r="T153" s="2">
        <v>0.1</v>
      </c>
      <c r="U153" s="2"/>
      <c r="V153" s="2"/>
      <c r="W153" s="2"/>
      <c r="X153" s="2"/>
      <c r="Y153" s="2"/>
      <c r="Z153" s="29"/>
    </row>
    <row r="154" spans="1:27" x14ac:dyDescent="0.35">
      <c r="A154" s="28" t="b">
        <v>1</v>
      </c>
      <c r="B154" s="2" t="s">
        <v>171</v>
      </c>
      <c r="C154" s="2" t="s">
        <v>172</v>
      </c>
      <c r="D154" s="2">
        <v>33.97</v>
      </c>
      <c r="E154" s="85">
        <v>2.6499999999999999E-2</v>
      </c>
      <c r="F154" s="2">
        <v>0.04</v>
      </c>
      <c r="G154" s="2"/>
      <c r="H154" s="2"/>
      <c r="I154" s="2"/>
      <c r="J154" s="2"/>
      <c r="K154" s="2"/>
      <c r="L154" s="2"/>
      <c r="M154" s="29"/>
      <c r="N154" s="2"/>
      <c r="O154" s="28" t="b">
        <v>1</v>
      </c>
      <c r="P154" s="2" t="s">
        <v>171</v>
      </c>
      <c r="Q154" s="2" t="s">
        <v>172</v>
      </c>
      <c r="R154" s="2">
        <v>36.57</v>
      </c>
      <c r="S154" s="85">
        <v>5.2999999999999999E-2</v>
      </c>
      <c r="T154" s="2">
        <v>0.04</v>
      </c>
      <c r="U154" s="2"/>
      <c r="V154" s="2"/>
      <c r="W154" s="2"/>
      <c r="X154" s="2"/>
      <c r="Y154" s="2"/>
      <c r="Z154" s="29"/>
    </row>
    <row r="155" spans="1:27" x14ac:dyDescent="0.35">
      <c r="A155" s="28" t="b">
        <v>1</v>
      </c>
      <c r="B155" s="2" t="s">
        <v>175</v>
      </c>
      <c r="C155" s="2" t="s">
        <v>176</v>
      </c>
      <c r="D155" s="2">
        <v>30.63</v>
      </c>
      <c r="E155" s="85">
        <v>0.30299999999999999</v>
      </c>
      <c r="F155" s="2">
        <v>0.04</v>
      </c>
      <c r="G155" s="2"/>
      <c r="H155" s="2"/>
      <c r="I155" s="2"/>
      <c r="J155" s="2"/>
      <c r="K155" s="2"/>
      <c r="L155" s="2"/>
      <c r="M155" s="29"/>
      <c r="N155" s="2"/>
      <c r="O155" s="28" t="b">
        <v>1</v>
      </c>
      <c r="P155" s="2" t="s">
        <v>175</v>
      </c>
      <c r="Q155" s="2" t="s">
        <v>176</v>
      </c>
      <c r="R155" s="2">
        <v>37.340000000000003</v>
      </c>
      <c r="S155" s="85">
        <v>3.2000000000000001E-2</v>
      </c>
      <c r="T155" s="2">
        <v>0.04</v>
      </c>
      <c r="U155" s="2"/>
      <c r="V155" s="2"/>
      <c r="W155" s="2"/>
      <c r="X155" s="2"/>
      <c r="Y155" s="2"/>
      <c r="Z155" s="29"/>
    </row>
    <row r="156" spans="1:27" x14ac:dyDescent="0.35">
      <c r="A156" s="28" t="b">
        <v>1</v>
      </c>
      <c r="B156" s="2" t="s">
        <v>179</v>
      </c>
      <c r="C156" s="2" t="s">
        <v>180</v>
      </c>
      <c r="D156" s="2">
        <v>33.54</v>
      </c>
      <c r="E156" s="85">
        <v>3.6299999999999999E-2</v>
      </c>
      <c r="F156" s="2">
        <v>0.04</v>
      </c>
      <c r="G156" s="2">
        <f>AVERAGE(D154:D156)</f>
        <v>32.713333333333331</v>
      </c>
      <c r="H156" s="2"/>
      <c r="I156" s="2">
        <f>U156-G156</f>
        <v>4.2633333333333354</v>
      </c>
      <c r="J156" s="2">
        <f>U156-G156</f>
        <v>4.2633333333333354</v>
      </c>
      <c r="K156" s="2">
        <f>J156-I156</f>
        <v>0</v>
      </c>
      <c r="L156" s="2">
        <f>2^(-K156)</f>
        <v>1</v>
      </c>
      <c r="M156" s="29"/>
      <c r="N156" s="2"/>
      <c r="O156" s="28" t="b">
        <v>1</v>
      </c>
      <c r="P156" s="2" t="s">
        <v>179</v>
      </c>
      <c r="Q156" s="2" t="s">
        <v>180</v>
      </c>
      <c r="R156" s="2">
        <v>37.020000000000003</v>
      </c>
      <c r="S156" s="85">
        <v>3.95E-2</v>
      </c>
      <c r="T156" s="2">
        <v>0.04</v>
      </c>
      <c r="U156" s="2">
        <f>AVERAGE(R154:R156)</f>
        <v>36.976666666666667</v>
      </c>
      <c r="V156" s="2"/>
      <c r="W156" s="2"/>
      <c r="X156" s="2"/>
      <c r="Y156" s="2"/>
      <c r="Z156" s="29"/>
    </row>
    <row r="157" spans="1:27" x14ac:dyDescent="0.35">
      <c r="A157" s="28" t="b">
        <v>1</v>
      </c>
      <c r="B157" s="2" t="s">
        <v>183</v>
      </c>
      <c r="C157" s="2" t="s">
        <v>184</v>
      </c>
      <c r="D157" s="2">
        <v>35.92</v>
      </c>
      <c r="E157" s="85">
        <v>6.4400000000000004E-3</v>
      </c>
      <c r="F157" s="2">
        <v>8.0000000000000002E-3</v>
      </c>
      <c r="G157" s="2"/>
      <c r="H157" s="2"/>
      <c r="I157" s="2"/>
      <c r="J157" s="2"/>
      <c r="K157" s="2"/>
      <c r="L157" s="2"/>
      <c r="M157" s="29"/>
      <c r="N157" s="2"/>
      <c r="O157" s="28" t="b">
        <v>1</v>
      </c>
      <c r="P157" s="2" t="s">
        <v>183</v>
      </c>
      <c r="Q157" s="2" t="s">
        <v>184</v>
      </c>
      <c r="R157" s="2">
        <v>40</v>
      </c>
      <c r="S157" s="85">
        <v>5.6100000000000004E-3</v>
      </c>
      <c r="T157" s="2">
        <v>8.0000000000000002E-3</v>
      </c>
      <c r="U157" s="2" t="s">
        <v>222</v>
      </c>
      <c r="V157" s="2"/>
      <c r="W157" s="2"/>
      <c r="X157" s="2"/>
      <c r="Y157" s="2"/>
      <c r="Z157" s="29"/>
    </row>
    <row r="158" spans="1:27" x14ac:dyDescent="0.35">
      <c r="A158" s="28" t="b">
        <v>1</v>
      </c>
      <c r="B158" s="2" t="s">
        <v>187</v>
      </c>
      <c r="C158" s="2" t="s">
        <v>188</v>
      </c>
      <c r="D158" s="2">
        <v>33.159999999999997</v>
      </c>
      <c r="E158" s="85">
        <v>4.8000000000000001E-2</v>
      </c>
      <c r="F158" s="2">
        <v>8.0000000000000002E-3</v>
      </c>
      <c r="G158" s="2"/>
      <c r="H158" s="2"/>
      <c r="I158" s="2"/>
      <c r="J158" s="2"/>
      <c r="K158" s="2"/>
      <c r="L158" s="2"/>
      <c r="M158" s="29"/>
      <c r="N158" s="2"/>
      <c r="O158" s="28" t="b">
        <v>1</v>
      </c>
      <c r="P158" s="2" t="s">
        <v>187</v>
      </c>
      <c r="Q158" s="2" t="s">
        <v>188</v>
      </c>
      <c r="R158" s="2">
        <v>38.9</v>
      </c>
      <c r="S158" s="85">
        <v>1.15E-2</v>
      </c>
      <c r="T158" s="2">
        <v>8.0000000000000002E-3</v>
      </c>
      <c r="U158" s="2"/>
      <c r="V158" s="2"/>
      <c r="W158" s="2"/>
      <c r="X158" s="2"/>
      <c r="Y158" s="2"/>
      <c r="Z158" s="29"/>
    </row>
    <row r="159" spans="1:27" x14ac:dyDescent="0.35">
      <c r="A159" s="28" t="b">
        <v>1</v>
      </c>
      <c r="B159" s="2" t="s">
        <v>191</v>
      </c>
      <c r="C159" s="2" t="s">
        <v>192</v>
      </c>
      <c r="D159" s="2">
        <v>36.06</v>
      </c>
      <c r="E159" s="85">
        <v>5.8300000000000001E-3</v>
      </c>
      <c r="F159" s="2">
        <v>8.0000000000000002E-3</v>
      </c>
      <c r="G159" s="2"/>
      <c r="H159" s="2"/>
      <c r="I159" s="2"/>
      <c r="J159" s="2"/>
      <c r="K159" s="2"/>
      <c r="L159" s="2"/>
      <c r="M159" s="29"/>
      <c r="N159" s="2"/>
      <c r="O159" s="28" t="b">
        <v>0</v>
      </c>
      <c r="P159" s="2" t="s">
        <v>191</v>
      </c>
      <c r="Q159" s="2" t="s">
        <v>192</v>
      </c>
      <c r="R159" s="2"/>
      <c r="S159" s="85"/>
      <c r="T159" s="2">
        <v>8.0000000000000002E-3</v>
      </c>
      <c r="U159" s="2"/>
      <c r="V159" s="2"/>
      <c r="W159" s="2"/>
      <c r="X159" s="2"/>
      <c r="Y159" s="2"/>
      <c r="Z159" s="29"/>
    </row>
    <row r="160" spans="1:27" x14ac:dyDescent="0.35">
      <c r="A160" s="28" t="b">
        <v>1</v>
      </c>
      <c r="B160" s="2" t="s">
        <v>195</v>
      </c>
      <c r="C160" s="2" t="s">
        <v>196</v>
      </c>
      <c r="D160" s="2">
        <v>40</v>
      </c>
      <c r="E160" s="85">
        <v>3.3E-4</v>
      </c>
      <c r="F160" s="2">
        <v>1.6000000000000001E-3</v>
      </c>
      <c r="G160" s="2" t="s">
        <v>222</v>
      </c>
      <c r="H160" s="2"/>
      <c r="I160" s="2"/>
      <c r="J160" s="2"/>
      <c r="K160" s="2"/>
      <c r="L160" s="2"/>
      <c r="M160" s="29"/>
      <c r="N160" s="2"/>
      <c r="O160" s="28" t="b">
        <v>0</v>
      </c>
      <c r="P160" s="2" t="s">
        <v>195</v>
      </c>
      <c r="Q160" s="2" t="s">
        <v>196</v>
      </c>
      <c r="R160" s="2"/>
      <c r="S160" s="85"/>
      <c r="T160" s="2">
        <v>1.6000000000000001E-3</v>
      </c>
      <c r="U160" s="2"/>
      <c r="V160" s="2"/>
      <c r="W160" s="2"/>
      <c r="X160" s="2"/>
      <c r="Y160" s="2"/>
      <c r="Z160" s="29"/>
    </row>
    <row r="161" spans="1:26" x14ac:dyDescent="0.35">
      <c r="A161" s="28" t="b">
        <v>1</v>
      </c>
      <c r="B161" s="2" t="s">
        <v>199</v>
      </c>
      <c r="C161" s="2" t="s">
        <v>200</v>
      </c>
      <c r="D161" s="2">
        <v>34.46</v>
      </c>
      <c r="E161" s="85">
        <v>1.8599999999999998E-2</v>
      </c>
      <c r="F161" s="2">
        <v>1.6000000000000001E-3</v>
      </c>
      <c r="G161" s="2"/>
      <c r="H161" s="2"/>
      <c r="I161" s="2"/>
      <c r="J161" s="2"/>
      <c r="K161" s="2"/>
      <c r="L161" s="2"/>
      <c r="M161" s="29"/>
      <c r="N161" s="2"/>
      <c r="O161" s="28" t="b">
        <v>0</v>
      </c>
      <c r="P161" s="2" t="s">
        <v>199</v>
      </c>
      <c r="Q161" s="2" t="s">
        <v>200</v>
      </c>
      <c r="R161" s="2"/>
      <c r="S161" s="85"/>
      <c r="T161" s="2">
        <v>1.6000000000000001E-3</v>
      </c>
      <c r="U161" s="2"/>
      <c r="V161" s="2"/>
      <c r="W161" s="2"/>
      <c r="X161" s="2"/>
      <c r="Y161" s="2"/>
      <c r="Z161" s="29"/>
    </row>
    <row r="162" spans="1:26" x14ac:dyDescent="0.35">
      <c r="A162" s="28" t="b">
        <v>1</v>
      </c>
      <c r="B162" s="2" t="s">
        <v>203</v>
      </c>
      <c r="C162" s="2" t="s">
        <v>204</v>
      </c>
      <c r="D162" s="2">
        <v>37.619999999999997</v>
      </c>
      <c r="E162" s="85">
        <v>1.8699999999999999E-3</v>
      </c>
      <c r="F162" s="2">
        <v>1.6000000000000001E-3</v>
      </c>
      <c r="G162" s="2"/>
      <c r="H162" s="2"/>
      <c r="I162" s="2"/>
      <c r="J162" s="2"/>
      <c r="K162" s="2"/>
      <c r="L162" s="2"/>
      <c r="M162" s="29"/>
      <c r="N162" s="2"/>
      <c r="O162" s="28" t="b">
        <v>0</v>
      </c>
      <c r="P162" s="2" t="s">
        <v>203</v>
      </c>
      <c r="Q162" s="2" t="s">
        <v>204</v>
      </c>
      <c r="R162" s="2"/>
      <c r="S162" s="85"/>
      <c r="T162" s="2">
        <v>1.6000000000000001E-3</v>
      </c>
      <c r="U162" s="2"/>
      <c r="V162" s="2"/>
      <c r="W162" s="2"/>
      <c r="X162" s="2"/>
      <c r="Y162" s="2"/>
      <c r="Z162" s="29"/>
    </row>
    <row r="163" spans="1:26" x14ac:dyDescent="0.35">
      <c r="A163" s="28" t="b">
        <v>0</v>
      </c>
      <c r="B163" s="2" t="s">
        <v>207</v>
      </c>
      <c r="C163" s="2" t="s">
        <v>208</v>
      </c>
      <c r="D163" s="2"/>
      <c r="E163" s="85"/>
      <c r="F163" s="2">
        <v>1E-3</v>
      </c>
      <c r="G163" s="2"/>
      <c r="H163" s="2"/>
      <c r="I163" s="2"/>
      <c r="J163" s="2"/>
      <c r="K163" s="2"/>
      <c r="L163" s="2"/>
      <c r="M163" s="29"/>
      <c r="N163" s="2"/>
      <c r="O163" s="28" t="b">
        <v>0</v>
      </c>
      <c r="P163" s="2" t="s">
        <v>207</v>
      </c>
      <c r="Q163" s="2" t="s">
        <v>208</v>
      </c>
      <c r="R163" s="2"/>
      <c r="S163" s="85"/>
      <c r="T163" s="2">
        <v>1E-3</v>
      </c>
      <c r="U163" s="2"/>
      <c r="V163" s="2"/>
      <c r="W163" s="2"/>
      <c r="X163" s="2"/>
      <c r="Y163" s="2"/>
      <c r="Z163" s="29"/>
    </row>
    <row r="164" spans="1:26" x14ac:dyDescent="0.35">
      <c r="A164" s="28" t="b">
        <v>0</v>
      </c>
      <c r="B164" s="2" t="s">
        <v>211</v>
      </c>
      <c r="C164" s="2" t="s">
        <v>212</v>
      </c>
      <c r="D164" s="2"/>
      <c r="E164" s="85"/>
      <c r="F164" s="2">
        <v>1E-3</v>
      </c>
      <c r="G164" s="2"/>
      <c r="H164" s="2"/>
      <c r="I164" s="2"/>
      <c r="J164" s="2"/>
      <c r="K164" s="2"/>
      <c r="L164" s="2"/>
      <c r="M164" s="29"/>
      <c r="N164" s="2"/>
      <c r="O164" s="28" t="b">
        <v>0</v>
      </c>
      <c r="P164" s="2" t="s">
        <v>211</v>
      </c>
      <c r="Q164" s="2" t="s">
        <v>212</v>
      </c>
      <c r="R164" s="2"/>
      <c r="S164" s="85"/>
      <c r="T164" s="2">
        <v>1E-3</v>
      </c>
      <c r="U164" s="2"/>
      <c r="V164" s="2"/>
      <c r="W164" s="2"/>
      <c r="X164" s="2"/>
      <c r="Y164" s="2"/>
      <c r="Z164" s="29"/>
    </row>
    <row r="165" spans="1:26" x14ac:dyDescent="0.35">
      <c r="A165" s="28" t="b">
        <v>0</v>
      </c>
      <c r="B165" s="2" t="s">
        <v>215</v>
      </c>
      <c r="C165" s="2" t="s">
        <v>216</v>
      </c>
      <c r="D165" s="2"/>
      <c r="E165" s="85"/>
      <c r="F165" s="2">
        <v>1E-3</v>
      </c>
      <c r="G165" s="2"/>
      <c r="H165" s="2"/>
      <c r="I165" s="2"/>
      <c r="J165" s="2"/>
      <c r="K165" s="2"/>
      <c r="L165" s="2"/>
      <c r="M165" s="29"/>
      <c r="N165" s="2"/>
      <c r="O165" s="28" t="b">
        <v>0</v>
      </c>
      <c r="P165" s="2" t="s">
        <v>215</v>
      </c>
      <c r="Q165" s="2" t="s">
        <v>216</v>
      </c>
      <c r="R165" s="2"/>
      <c r="S165" s="85"/>
      <c r="T165" s="2">
        <v>1E-3</v>
      </c>
      <c r="U165" s="2"/>
      <c r="V165" s="2"/>
      <c r="W165" s="2"/>
      <c r="X165" s="2"/>
      <c r="Y165" s="2"/>
      <c r="Z165" s="29"/>
    </row>
    <row r="166" spans="1:26" x14ac:dyDescent="0.35">
      <c r="A166" s="28" t="b">
        <v>1</v>
      </c>
      <c r="B166" s="2" t="s">
        <v>219</v>
      </c>
      <c r="C166" s="2" t="s">
        <v>405</v>
      </c>
      <c r="D166" s="2"/>
      <c r="E166" s="85"/>
      <c r="F166" s="2">
        <v>0</v>
      </c>
      <c r="G166" s="2"/>
      <c r="H166" s="2"/>
      <c r="I166" s="2"/>
      <c r="J166" s="2"/>
      <c r="K166" s="2"/>
      <c r="L166" s="2"/>
      <c r="M166" s="29"/>
      <c r="N166" s="2"/>
      <c r="O166" s="28" t="b">
        <v>1</v>
      </c>
      <c r="P166" s="2" t="s">
        <v>219</v>
      </c>
      <c r="Q166" s="2" t="s">
        <v>405</v>
      </c>
      <c r="R166" s="2"/>
      <c r="S166" s="85"/>
      <c r="T166" s="2">
        <v>0</v>
      </c>
      <c r="U166" s="2"/>
      <c r="V166" s="2"/>
      <c r="W166" s="2"/>
      <c r="X166" s="2"/>
      <c r="Y166" s="2"/>
      <c r="Z166" s="29"/>
    </row>
    <row r="167" spans="1:26" x14ac:dyDescent="0.35">
      <c r="A167" s="28" t="b">
        <v>1</v>
      </c>
      <c r="B167" s="2" t="s">
        <v>221</v>
      </c>
      <c r="C167" s="2" t="s">
        <v>406</v>
      </c>
      <c r="D167" s="2">
        <v>34.090000000000003</v>
      </c>
      <c r="E167" s="85">
        <v>2.4299999999999999E-2</v>
      </c>
      <c r="F167" s="2">
        <v>0</v>
      </c>
      <c r="G167" s="2"/>
      <c r="H167" s="2"/>
      <c r="I167" s="2"/>
      <c r="J167" s="2"/>
      <c r="K167" s="2"/>
      <c r="L167" s="2"/>
      <c r="M167" s="29"/>
      <c r="N167" s="2"/>
      <c r="O167" s="28" t="b">
        <v>1</v>
      </c>
      <c r="P167" s="2" t="s">
        <v>221</v>
      </c>
      <c r="Q167" s="2" t="s">
        <v>406</v>
      </c>
      <c r="R167" s="2"/>
      <c r="S167" s="85"/>
      <c r="T167" s="2">
        <v>0</v>
      </c>
      <c r="U167" s="2"/>
      <c r="V167" s="2"/>
      <c r="W167" s="2"/>
      <c r="X167" s="2"/>
      <c r="Y167" s="2"/>
      <c r="Z167" s="29"/>
    </row>
    <row r="168" spans="1:26" x14ac:dyDescent="0.35">
      <c r="A168" s="28" t="b">
        <v>1</v>
      </c>
      <c r="B168" s="2" t="s">
        <v>224</v>
      </c>
      <c r="C168" s="2" t="s">
        <v>407</v>
      </c>
      <c r="D168" s="2"/>
      <c r="E168" s="85"/>
      <c r="F168" s="2">
        <v>0</v>
      </c>
      <c r="G168" s="2"/>
      <c r="H168" s="2"/>
      <c r="I168" s="2"/>
      <c r="J168" s="2"/>
      <c r="K168" s="2"/>
      <c r="L168" s="2"/>
      <c r="M168" s="29"/>
      <c r="N168" s="2"/>
      <c r="O168" s="28" t="b">
        <v>1</v>
      </c>
      <c r="P168" s="2" t="s">
        <v>224</v>
      </c>
      <c r="Q168" s="2" t="s">
        <v>407</v>
      </c>
      <c r="R168" s="2"/>
      <c r="S168" s="85"/>
      <c r="T168" s="2">
        <v>0</v>
      </c>
      <c r="U168" s="2"/>
      <c r="V168" s="2"/>
      <c r="W168" s="2"/>
      <c r="X168" s="2"/>
      <c r="Y168" s="2"/>
      <c r="Z168" s="29"/>
    </row>
    <row r="169" spans="1:26" x14ac:dyDescent="0.35">
      <c r="A169" s="28" t="b">
        <v>1</v>
      </c>
      <c r="B169" s="2" t="s">
        <v>226</v>
      </c>
      <c r="C169" s="2" t="s">
        <v>426</v>
      </c>
      <c r="D169" s="2">
        <v>33.68</v>
      </c>
      <c r="E169" s="85">
        <v>3.2899999999999999E-2</v>
      </c>
      <c r="F169" s="2">
        <v>0</v>
      </c>
      <c r="G169" s="2"/>
      <c r="H169" s="2"/>
      <c r="I169" s="2">
        <f>R169-D169</f>
        <v>4.4799999999999969</v>
      </c>
      <c r="J169" s="85">
        <f>$U$156-$G$156</f>
        <v>4.2633333333333354</v>
      </c>
      <c r="K169" s="85">
        <f>J169-I169</f>
        <v>-0.21666666666666146</v>
      </c>
      <c r="L169" s="2">
        <f>2^(-K169)</f>
        <v>1.1620455869578354</v>
      </c>
      <c r="M169" s="29"/>
      <c r="N169" s="2"/>
      <c r="O169" s="28" t="b">
        <v>1</v>
      </c>
      <c r="P169" s="2" t="s">
        <v>226</v>
      </c>
      <c r="Q169" s="2" t="s">
        <v>426</v>
      </c>
      <c r="R169" s="2">
        <v>38.159999999999997</v>
      </c>
      <c r="S169" s="85">
        <v>1.8700000000000001E-2</v>
      </c>
      <c r="T169" s="2">
        <v>0</v>
      </c>
      <c r="U169" s="2"/>
      <c r="V169" s="2"/>
      <c r="W169" s="2"/>
      <c r="X169" s="2"/>
      <c r="Y169" s="2"/>
      <c r="Z169" s="29"/>
    </row>
    <row r="170" spans="1:26" x14ac:dyDescent="0.35">
      <c r="A170" s="28" t="b">
        <v>1</v>
      </c>
      <c r="B170" s="2" t="s">
        <v>229</v>
      </c>
      <c r="C170" s="2" t="s">
        <v>427</v>
      </c>
      <c r="D170" s="2">
        <v>31.79</v>
      </c>
      <c r="E170" s="85">
        <v>0.13</v>
      </c>
      <c r="F170" s="2">
        <v>0</v>
      </c>
      <c r="G170" s="2" t="s">
        <v>233</v>
      </c>
      <c r="H170" s="2"/>
      <c r="I170" s="2">
        <f t="shared" ref="I170:I172" si="53">R170-D170</f>
        <v>6.1300000000000026</v>
      </c>
      <c r="J170" s="85">
        <f t="shared" ref="J170:J233" si="54">$U$156-$G$156</f>
        <v>4.2633333333333354</v>
      </c>
      <c r="K170" s="85">
        <f t="shared" ref="K170:K172" si="55">J170-I170</f>
        <v>-1.8666666666666671</v>
      </c>
      <c r="L170" s="2">
        <f t="shared" ref="L170:L233" si="56">2^(-K170)</f>
        <v>3.6468899542328681</v>
      </c>
      <c r="M170" s="29"/>
      <c r="N170" s="2"/>
      <c r="O170" s="28" t="b">
        <v>1</v>
      </c>
      <c r="P170" s="2" t="s">
        <v>229</v>
      </c>
      <c r="Q170" s="2" t="s">
        <v>427</v>
      </c>
      <c r="R170" s="2">
        <v>37.92</v>
      </c>
      <c r="S170" s="85">
        <v>2.1999999999999999E-2</v>
      </c>
      <c r="T170" s="2">
        <v>0</v>
      </c>
      <c r="U170" s="2"/>
      <c r="V170" s="2"/>
      <c r="W170" s="2"/>
      <c r="X170" s="2"/>
      <c r="Y170" s="2"/>
      <c r="Z170" s="29"/>
    </row>
    <row r="171" spans="1:26" x14ac:dyDescent="0.35">
      <c r="A171" s="28" t="b">
        <v>1</v>
      </c>
      <c r="B171" s="2" t="s">
        <v>231</v>
      </c>
      <c r="C171" s="2" t="s">
        <v>428</v>
      </c>
      <c r="D171" s="2">
        <v>33.119999999999997</v>
      </c>
      <c r="E171" s="85">
        <v>4.9500000000000002E-2</v>
      </c>
      <c r="F171" s="2">
        <v>0</v>
      </c>
      <c r="G171" s="2"/>
      <c r="H171" s="2"/>
      <c r="I171" s="2">
        <f t="shared" si="53"/>
        <v>4.68</v>
      </c>
      <c r="J171" s="85">
        <f t="shared" si="54"/>
        <v>4.2633333333333354</v>
      </c>
      <c r="K171" s="85">
        <f t="shared" si="55"/>
        <v>-0.4166666666666643</v>
      </c>
      <c r="L171" s="2">
        <f t="shared" si="56"/>
        <v>1.3348398541700321</v>
      </c>
      <c r="M171" s="29">
        <f>AVERAGE(L169:L171)</f>
        <v>2.0479251317869118</v>
      </c>
      <c r="N171" s="2"/>
      <c r="O171" s="28" t="b">
        <v>1</v>
      </c>
      <c r="P171" s="2" t="s">
        <v>231</v>
      </c>
      <c r="Q171" s="2" t="s">
        <v>428</v>
      </c>
      <c r="R171" s="2">
        <v>37.799999999999997</v>
      </c>
      <c r="S171" s="85">
        <v>2.3599999999999999E-2</v>
      </c>
      <c r="T171" s="2">
        <v>0</v>
      </c>
      <c r="U171" s="2"/>
      <c r="V171" s="2"/>
      <c r="W171" s="2"/>
      <c r="X171" s="2"/>
      <c r="Y171" s="2"/>
      <c r="Z171" s="29"/>
    </row>
    <row r="172" spans="1:26" x14ac:dyDescent="0.35">
      <c r="A172" s="28" t="b">
        <v>1</v>
      </c>
      <c r="B172" s="2" t="s">
        <v>234</v>
      </c>
      <c r="C172" s="2" t="s">
        <v>447</v>
      </c>
      <c r="D172" s="2">
        <v>34.880000000000003</v>
      </c>
      <c r="E172" s="85">
        <v>1.37E-2</v>
      </c>
      <c r="F172" s="2">
        <v>0</v>
      </c>
      <c r="G172" s="2"/>
      <c r="H172" s="2"/>
      <c r="I172" s="2">
        <f t="shared" si="53"/>
        <v>3.9699999999999989</v>
      </c>
      <c r="J172" s="85">
        <f t="shared" si="54"/>
        <v>4.2633333333333354</v>
      </c>
      <c r="K172" s="85">
        <f t="shared" si="55"/>
        <v>0.29333333333333655</v>
      </c>
      <c r="L172" s="2">
        <f t="shared" si="56"/>
        <v>0.81601448498844364</v>
      </c>
      <c r="M172" s="29"/>
      <c r="N172" s="2"/>
      <c r="O172" s="28" t="b">
        <v>1</v>
      </c>
      <c r="P172" s="2" t="s">
        <v>234</v>
      </c>
      <c r="Q172" s="2" t="s">
        <v>447</v>
      </c>
      <c r="R172" s="2">
        <v>38.85</v>
      </c>
      <c r="S172" s="85">
        <v>1.1900000000000001E-2</v>
      </c>
      <c r="T172" s="2">
        <v>0</v>
      </c>
      <c r="U172" s="2"/>
      <c r="V172" s="2"/>
      <c r="W172" s="2"/>
      <c r="X172" s="2"/>
      <c r="Y172" s="2"/>
      <c r="Z172" s="29"/>
    </row>
    <row r="173" spans="1:26" x14ac:dyDescent="0.35">
      <c r="A173" s="86" t="b">
        <v>1</v>
      </c>
      <c r="B173" s="87" t="s">
        <v>236</v>
      </c>
      <c r="C173" s="87" t="s">
        <v>448</v>
      </c>
      <c r="D173" s="87">
        <v>32.5</v>
      </c>
      <c r="E173" s="88">
        <v>7.7600000000000002E-2</v>
      </c>
      <c r="F173" s="17">
        <v>0</v>
      </c>
      <c r="G173" s="17"/>
      <c r="H173" s="2"/>
      <c r="I173" s="2">
        <f t="shared" ref="I173:I236" si="57">R173-D173</f>
        <v>6.0399999999999991</v>
      </c>
      <c r="J173" s="85">
        <f t="shared" si="54"/>
        <v>4.2633333333333354</v>
      </c>
      <c r="K173" s="85">
        <f t="shared" ref="K173:K236" si="58">J173-I173</f>
        <v>-1.7766666666666637</v>
      </c>
      <c r="L173" s="2">
        <f t="shared" si="56"/>
        <v>3.4263360758818178</v>
      </c>
      <c r="M173" s="29"/>
      <c r="N173" s="2"/>
      <c r="O173" s="28" t="b">
        <v>1</v>
      </c>
      <c r="P173" s="2" t="s">
        <v>236</v>
      </c>
      <c r="Q173" s="2" t="s">
        <v>448</v>
      </c>
      <c r="R173" s="2">
        <v>38.54</v>
      </c>
      <c r="S173" s="85">
        <v>1.46E-2</v>
      </c>
      <c r="T173" s="2">
        <v>0</v>
      </c>
      <c r="U173" s="2"/>
      <c r="V173" s="2"/>
      <c r="W173" s="2"/>
      <c r="X173" s="2"/>
      <c r="Y173" s="2"/>
      <c r="Z173" s="29"/>
    </row>
    <row r="174" spans="1:26" x14ac:dyDescent="0.35">
      <c r="A174" s="28" t="b">
        <v>1</v>
      </c>
      <c r="B174" s="2" t="s">
        <v>238</v>
      </c>
      <c r="C174" s="2" t="s">
        <v>449</v>
      </c>
      <c r="D174" s="2">
        <v>34.090000000000003</v>
      </c>
      <c r="E174" s="85">
        <v>2.4299999999999999E-2</v>
      </c>
      <c r="F174" s="2">
        <v>0</v>
      </c>
      <c r="G174" s="3"/>
      <c r="H174" s="17"/>
      <c r="I174" s="2">
        <f t="shared" si="57"/>
        <v>3.519999999999996</v>
      </c>
      <c r="J174" s="85">
        <f t="shared" si="54"/>
        <v>4.2633333333333354</v>
      </c>
      <c r="K174" s="85">
        <f t="shared" si="58"/>
        <v>0.7433333333333394</v>
      </c>
      <c r="L174" s="2">
        <f t="shared" si="56"/>
        <v>0.59735756757800718</v>
      </c>
      <c r="M174" s="29">
        <f t="shared" ref="M174" si="59">AVERAGE(L172:L174)</f>
        <v>1.6132360428160897</v>
      </c>
      <c r="N174" s="2"/>
      <c r="O174" s="86" t="b">
        <v>1</v>
      </c>
      <c r="P174" s="87" t="s">
        <v>238</v>
      </c>
      <c r="Q174" s="87" t="s">
        <v>449</v>
      </c>
      <c r="R174" s="87">
        <v>37.61</v>
      </c>
      <c r="S174" s="88">
        <v>2.69E-2</v>
      </c>
      <c r="T174" s="87">
        <v>0</v>
      </c>
      <c r="U174" s="87"/>
      <c r="V174" s="17"/>
      <c r="W174" s="17"/>
      <c r="X174" s="17"/>
      <c r="Y174" s="2"/>
      <c r="Z174" s="29"/>
    </row>
    <row r="175" spans="1:26" x14ac:dyDescent="0.35">
      <c r="A175" s="28" t="b">
        <v>1</v>
      </c>
      <c r="B175" s="2" t="s">
        <v>240</v>
      </c>
      <c r="C175" s="2" t="s">
        <v>462</v>
      </c>
      <c r="D175" s="2">
        <v>36.22</v>
      </c>
      <c r="E175" s="85">
        <v>5.1599999999999997E-3</v>
      </c>
      <c r="F175" s="2">
        <v>0</v>
      </c>
      <c r="G175" s="35"/>
      <c r="H175" s="3"/>
      <c r="I175" s="2">
        <f t="shared" si="57"/>
        <v>1.5600000000000023</v>
      </c>
      <c r="J175" s="85">
        <f t="shared" si="54"/>
        <v>4.2633333333333354</v>
      </c>
      <c r="K175" s="85">
        <f t="shared" si="58"/>
        <v>2.7033333333333331</v>
      </c>
      <c r="L175" s="2">
        <f t="shared" si="56"/>
        <v>0.15353789367114687</v>
      </c>
      <c r="M175" s="29"/>
      <c r="N175" s="2"/>
      <c r="O175" s="28" t="b">
        <v>1</v>
      </c>
      <c r="P175" s="2" t="s">
        <v>240</v>
      </c>
      <c r="Q175" s="2" t="s">
        <v>462</v>
      </c>
      <c r="R175" s="2">
        <v>37.78</v>
      </c>
      <c r="S175" s="85">
        <v>2.41E-2</v>
      </c>
      <c r="T175" s="2">
        <v>0</v>
      </c>
      <c r="U175" s="2"/>
      <c r="V175" s="2"/>
      <c r="W175" s="2"/>
      <c r="X175" s="2"/>
      <c r="Y175" s="17"/>
      <c r="Z175" s="89"/>
    </row>
    <row r="176" spans="1:26" x14ac:dyDescent="0.35">
      <c r="A176" s="28" t="b">
        <v>1</v>
      </c>
      <c r="B176" s="2" t="s">
        <v>242</v>
      </c>
      <c r="C176" s="2" t="s">
        <v>463</v>
      </c>
      <c r="D176" s="2">
        <v>32.19</v>
      </c>
      <c r="E176" s="85">
        <v>9.69E-2</v>
      </c>
      <c r="F176" s="2">
        <v>0</v>
      </c>
      <c r="G176" s="35"/>
      <c r="H176" s="35"/>
      <c r="I176" s="2">
        <f t="shared" si="57"/>
        <v>7.3700000000000045</v>
      </c>
      <c r="J176" s="85">
        <f t="shared" si="54"/>
        <v>4.2633333333333354</v>
      </c>
      <c r="K176" s="85">
        <f t="shared" si="58"/>
        <v>-3.1066666666666691</v>
      </c>
      <c r="L176" s="2">
        <f t="shared" si="56"/>
        <v>8.6139005459801989</v>
      </c>
      <c r="M176" s="29"/>
      <c r="N176" s="2"/>
      <c r="O176" s="28" t="b">
        <v>1</v>
      </c>
      <c r="P176" s="2" t="s">
        <v>242</v>
      </c>
      <c r="Q176" s="2" t="s">
        <v>463</v>
      </c>
      <c r="R176" s="2">
        <v>39.56</v>
      </c>
      <c r="S176" s="85">
        <v>7.4799999999999997E-3</v>
      </c>
      <c r="T176" s="2">
        <v>0</v>
      </c>
      <c r="U176" s="2" t="s">
        <v>233</v>
      </c>
      <c r="V176" s="2"/>
      <c r="W176" s="2"/>
      <c r="X176" s="2"/>
      <c r="Y176" s="2"/>
      <c r="Z176" s="29"/>
    </row>
    <row r="177" spans="1:26" x14ac:dyDescent="0.35">
      <c r="A177" s="28" t="b">
        <v>1</v>
      </c>
      <c r="B177" s="2" t="s">
        <v>244</v>
      </c>
      <c r="C177" s="2" t="s">
        <v>464</v>
      </c>
      <c r="D177" s="2">
        <v>34.869999999999997</v>
      </c>
      <c r="E177" s="85">
        <v>1.38E-2</v>
      </c>
      <c r="F177" s="2">
        <v>0</v>
      </c>
      <c r="G177" s="35"/>
      <c r="H177" s="35"/>
      <c r="I177" s="2">
        <f t="shared" si="57"/>
        <v>3.2700000000000031</v>
      </c>
      <c r="J177" s="85">
        <f t="shared" si="54"/>
        <v>4.2633333333333354</v>
      </c>
      <c r="K177" s="85">
        <f t="shared" si="58"/>
        <v>0.99333333333333229</v>
      </c>
      <c r="L177" s="2">
        <f t="shared" si="56"/>
        <v>0.50231583720102724</v>
      </c>
      <c r="M177" s="29">
        <f t="shared" ref="M177" si="60">AVERAGE(L175:L177)</f>
        <v>3.0899180922841243</v>
      </c>
      <c r="N177" s="2"/>
      <c r="O177" s="28" t="b">
        <v>1</v>
      </c>
      <c r="P177" s="2" t="s">
        <v>244</v>
      </c>
      <c r="Q177" s="2" t="s">
        <v>464</v>
      </c>
      <c r="R177" s="2">
        <v>38.14</v>
      </c>
      <c r="S177" s="85">
        <v>1.9E-2</v>
      </c>
      <c r="T177" s="2">
        <v>0</v>
      </c>
      <c r="U177" s="2"/>
      <c r="V177" s="2"/>
      <c r="W177" s="2"/>
      <c r="X177" s="2"/>
      <c r="Y177" s="2"/>
      <c r="Z177" s="29"/>
    </row>
    <row r="178" spans="1:26" x14ac:dyDescent="0.35">
      <c r="A178" s="28" t="b">
        <v>1</v>
      </c>
      <c r="B178" s="2" t="s">
        <v>246</v>
      </c>
      <c r="C178" s="2" t="s">
        <v>477</v>
      </c>
      <c r="D178" s="2">
        <v>33.97</v>
      </c>
      <c r="E178" s="85">
        <v>2.6499999999999999E-2</v>
      </c>
      <c r="F178" s="2">
        <v>0</v>
      </c>
      <c r="G178" s="35"/>
      <c r="H178" s="35"/>
      <c r="I178" s="2">
        <f t="shared" si="57"/>
        <v>2.9699999999999989</v>
      </c>
      <c r="J178" s="85">
        <f t="shared" si="54"/>
        <v>4.2633333333333354</v>
      </c>
      <c r="K178" s="85">
        <f t="shared" si="58"/>
        <v>1.2933333333333366</v>
      </c>
      <c r="L178" s="2">
        <f t="shared" si="56"/>
        <v>0.40800724249422188</v>
      </c>
      <c r="M178" s="29"/>
      <c r="N178" s="2"/>
      <c r="O178" s="28" t="b">
        <v>1</v>
      </c>
      <c r="P178" s="2" t="s">
        <v>246</v>
      </c>
      <c r="Q178" s="2" t="s">
        <v>477</v>
      </c>
      <c r="R178" s="2">
        <v>36.94</v>
      </c>
      <c r="S178" s="85">
        <v>4.1500000000000002E-2</v>
      </c>
      <c r="T178" s="2">
        <v>0</v>
      </c>
      <c r="U178" s="2"/>
      <c r="V178" s="2"/>
      <c r="W178" s="2"/>
      <c r="X178" s="2"/>
      <c r="Y178" s="2"/>
      <c r="Z178" s="29"/>
    </row>
    <row r="179" spans="1:26" x14ac:dyDescent="0.35">
      <c r="A179" s="28" t="b">
        <v>1</v>
      </c>
      <c r="B179" s="2" t="s">
        <v>248</v>
      </c>
      <c r="C179" s="2" t="s">
        <v>478</v>
      </c>
      <c r="D179" s="2">
        <v>32.11</v>
      </c>
      <c r="E179" s="85">
        <v>0.10299999999999999</v>
      </c>
      <c r="F179" s="2">
        <v>0</v>
      </c>
      <c r="G179" s="35" t="s">
        <v>233</v>
      </c>
      <c r="H179" s="35"/>
      <c r="I179" s="2">
        <f t="shared" si="57"/>
        <v>6.25</v>
      </c>
      <c r="J179" s="85">
        <f t="shared" si="54"/>
        <v>4.2633333333333354</v>
      </c>
      <c r="K179" s="85">
        <f t="shared" si="58"/>
        <v>-1.9866666666666646</v>
      </c>
      <c r="L179" s="2">
        <f t="shared" si="56"/>
        <v>3.9632024530609118</v>
      </c>
      <c r="M179" s="29"/>
      <c r="N179" s="2"/>
      <c r="O179" s="28" t="b">
        <v>1</v>
      </c>
      <c r="P179" s="2" t="s">
        <v>248</v>
      </c>
      <c r="Q179" s="2" t="s">
        <v>478</v>
      </c>
      <c r="R179" s="2">
        <v>38.36</v>
      </c>
      <c r="S179" s="85">
        <v>1.6400000000000001E-2</v>
      </c>
      <c r="T179" s="2">
        <v>0</v>
      </c>
      <c r="U179" s="2"/>
      <c r="V179" s="2"/>
      <c r="W179" s="2"/>
      <c r="X179" s="2"/>
      <c r="Y179" s="2"/>
      <c r="Z179" s="29"/>
    </row>
    <row r="180" spans="1:26" x14ac:dyDescent="0.35">
      <c r="A180" s="28" t="b">
        <v>1</v>
      </c>
      <c r="B180" s="2" t="s">
        <v>250</v>
      </c>
      <c r="C180" s="2" t="s">
        <v>479</v>
      </c>
      <c r="D180" s="2">
        <v>32.85</v>
      </c>
      <c r="E180" s="85">
        <v>6.0199999999999997E-2</v>
      </c>
      <c r="F180" s="2">
        <v>0</v>
      </c>
      <c r="G180" s="35"/>
      <c r="H180" s="35"/>
      <c r="I180" s="2">
        <f t="shared" si="57"/>
        <v>5.0799999999999983</v>
      </c>
      <c r="J180" s="85">
        <f t="shared" si="54"/>
        <v>4.2633333333333354</v>
      </c>
      <c r="K180" s="85">
        <f t="shared" si="58"/>
        <v>-0.81666666666666288</v>
      </c>
      <c r="L180" s="2">
        <f t="shared" si="56"/>
        <v>1.7613317471922922</v>
      </c>
      <c r="M180" s="29">
        <f t="shared" ref="M180" si="61">AVERAGE(L178:L180)</f>
        <v>2.0441804809158088</v>
      </c>
      <c r="N180" s="2"/>
      <c r="O180" s="28" t="b">
        <v>1</v>
      </c>
      <c r="P180" s="2" t="s">
        <v>250</v>
      </c>
      <c r="Q180" s="2" t="s">
        <v>479</v>
      </c>
      <c r="R180" s="2">
        <v>37.93</v>
      </c>
      <c r="S180" s="85">
        <v>2.18E-2</v>
      </c>
      <c r="T180" s="2">
        <v>0</v>
      </c>
      <c r="U180" s="2"/>
      <c r="V180" s="2"/>
      <c r="W180" s="2"/>
      <c r="X180" s="2"/>
      <c r="Y180" s="2"/>
      <c r="Z180" s="29"/>
    </row>
    <row r="181" spans="1:26" x14ac:dyDescent="0.35">
      <c r="A181" s="28" t="b">
        <v>1</v>
      </c>
      <c r="B181" s="2" t="s">
        <v>252</v>
      </c>
      <c r="C181" s="2" t="s">
        <v>492</v>
      </c>
      <c r="D181" s="2">
        <v>33.26</v>
      </c>
      <c r="E181" s="85">
        <v>4.4699999999999997E-2</v>
      </c>
      <c r="F181" s="2">
        <v>0</v>
      </c>
      <c r="G181" s="35"/>
      <c r="H181" s="35"/>
      <c r="I181" s="2">
        <f t="shared" si="57"/>
        <v>3.1600000000000037</v>
      </c>
      <c r="J181" s="85">
        <f t="shared" si="54"/>
        <v>4.2633333333333354</v>
      </c>
      <c r="K181" s="85">
        <f t="shared" si="58"/>
        <v>1.1033333333333317</v>
      </c>
      <c r="L181" s="2">
        <f t="shared" si="56"/>
        <v>0.46543985804893911</v>
      </c>
      <c r="M181" s="29"/>
      <c r="N181" s="2"/>
      <c r="O181" s="28" t="b">
        <v>1</v>
      </c>
      <c r="P181" s="2" t="s">
        <v>252</v>
      </c>
      <c r="Q181" s="2" t="s">
        <v>492</v>
      </c>
      <c r="R181" s="2">
        <v>36.42</v>
      </c>
      <c r="S181" s="85">
        <v>5.8599999999999999E-2</v>
      </c>
      <c r="T181" s="2">
        <v>0</v>
      </c>
      <c r="U181" s="2"/>
      <c r="V181" s="2"/>
      <c r="W181" s="2"/>
      <c r="X181" s="2"/>
      <c r="Y181" s="2"/>
      <c r="Z181" s="29"/>
    </row>
    <row r="182" spans="1:26" x14ac:dyDescent="0.35">
      <c r="A182" s="28" t="b">
        <v>1</v>
      </c>
      <c r="B182" s="2" t="s">
        <v>254</v>
      </c>
      <c r="C182" s="2" t="s">
        <v>493</v>
      </c>
      <c r="D182" s="2">
        <v>32.159999999999997</v>
      </c>
      <c r="E182" s="85">
        <v>9.9199999999999997E-2</v>
      </c>
      <c r="F182" s="2">
        <v>0</v>
      </c>
      <c r="G182" s="35"/>
      <c r="H182" s="35"/>
      <c r="I182" s="2">
        <f t="shared" si="57"/>
        <v>4.6600000000000037</v>
      </c>
      <c r="J182" s="85">
        <f t="shared" si="54"/>
        <v>4.2633333333333354</v>
      </c>
      <c r="K182" s="85">
        <f t="shared" si="58"/>
        <v>-0.39666666666666828</v>
      </c>
      <c r="L182" s="2">
        <f t="shared" si="56"/>
        <v>1.3164627194436356</v>
      </c>
      <c r="M182" s="29"/>
      <c r="N182" s="2"/>
      <c r="O182" s="28" t="b">
        <v>1</v>
      </c>
      <c r="P182" s="2" t="s">
        <v>254</v>
      </c>
      <c r="Q182" s="2" t="s">
        <v>493</v>
      </c>
      <c r="R182" s="2">
        <v>36.82</v>
      </c>
      <c r="S182" s="85">
        <v>4.5199999999999997E-2</v>
      </c>
      <c r="T182" s="2">
        <v>0</v>
      </c>
      <c r="U182" s="2"/>
      <c r="V182" s="2"/>
      <c r="W182" s="2"/>
      <c r="X182" s="2"/>
      <c r="Y182" s="2"/>
      <c r="Z182" s="29"/>
    </row>
    <row r="183" spans="1:26" x14ac:dyDescent="0.35">
      <c r="A183" s="28" t="b">
        <v>1</v>
      </c>
      <c r="B183" s="2" t="s">
        <v>256</v>
      </c>
      <c r="C183" s="2" t="s">
        <v>494</v>
      </c>
      <c r="D183" s="2">
        <v>33.11</v>
      </c>
      <c r="E183" s="85">
        <v>4.99E-2</v>
      </c>
      <c r="F183" s="2">
        <v>0</v>
      </c>
      <c r="G183" s="35"/>
      <c r="H183" s="35"/>
      <c r="I183" s="2">
        <f t="shared" si="57"/>
        <v>3.740000000000002</v>
      </c>
      <c r="J183" s="85">
        <f t="shared" si="54"/>
        <v>4.2633333333333354</v>
      </c>
      <c r="K183" s="85">
        <f t="shared" si="58"/>
        <v>0.52333333333333343</v>
      </c>
      <c r="L183" s="2">
        <f t="shared" si="56"/>
        <v>0.69576242208920824</v>
      </c>
      <c r="M183" s="29">
        <f t="shared" ref="M183" si="62">AVERAGE(L181:L183)</f>
        <v>0.82588833319392763</v>
      </c>
      <c r="N183" s="2"/>
      <c r="O183" s="28" t="b">
        <v>1</v>
      </c>
      <c r="P183" s="2" t="s">
        <v>256</v>
      </c>
      <c r="Q183" s="2" t="s">
        <v>494</v>
      </c>
      <c r="R183" s="2">
        <v>36.85</v>
      </c>
      <c r="S183" s="85">
        <v>4.4200000000000003E-2</v>
      </c>
      <c r="T183" s="2">
        <v>0</v>
      </c>
      <c r="U183" s="2"/>
      <c r="V183" s="2"/>
      <c r="W183" s="2"/>
      <c r="X183" s="2"/>
      <c r="Y183" s="2"/>
      <c r="Z183" s="29"/>
    </row>
    <row r="184" spans="1:26" x14ac:dyDescent="0.35">
      <c r="A184" s="28" t="b">
        <v>1</v>
      </c>
      <c r="B184" s="2" t="s">
        <v>258</v>
      </c>
      <c r="C184" s="2" t="s">
        <v>507</v>
      </c>
      <c r="D184" s="2">
        <v>33.01</v>
      </c>
      <c r="E184" s="85">
        <v>5.3699999999999998E-2</v>
      </c>
      <c r="F184" s="2">
        <v>0</v>
      </c>
      <c r="G184" s="35"/>
      <c r="H184" s="35"/>
      <c r="I184" s="2">
        <f t="shared" si="57"/>
        <v>3.9100000000000037</v>
      </c>
      <c r="J184" s="85">
        <f t="shared" si="54"/>
        <v>4.2633333333333354</v>
      </c>
      <c r="K184" s="85">
        <f t="shared" si="58"/>
        <v>0.35333333333333172</v>
      </c>
      <c r="L184" s="2">
        <f t="shared" si="56"/>
        <v>0.78277341629910135</v>
      </c>
      <c r="M184" s="29"/>
      <c r="N184" s="2"/>
      <c r="O184" s="28" t="b">
        <v>1</v>
      </c>
      <c r="P184" s="2" t="s">
        <v>258</v>
      </c>
      <c r="Q184" s="2" t="s">
        <v>507</v>
      </c>
      <c r="R184" s="2">
        <v>36.92</v>
      </c>
      <c r="S184" s="85">
        <v>4.2200000000000001E-2</v>
      </c>
      <c r="T184" s="2">
        <v>0</v>
      </c>
      <c r="U184" s="2"/>
      <c r="V184" s="2"/>
      <c r="W184" s="2"/>
      <c r="X184" s="2"/>
      <c r="Y184" s="2"/>
      <c r="Z184" s="29"/>
    </row>
    <row r="185" spans="1:26" x14ac:dyDescent="0.35">
      <c r="A185" s="28" t="b">
        <v>1</v>
      </c>
      <c r="B185" s="2" t="s">
        <v>260</v>
      </c>
      <c r="C185" s="2" t="s">
        <v>508</v>
      </c>
      <c r="D185" s="2">
        <v>31.52</v>
      </c>
      <c r="E185" s="85">
        <v>0.159</v>
      </c>
      <c r="F185" s="2">
        <v>0</v>
      </c>
      <c r="G185" s="35" t="s">
        <v>233</v>
      </c>
      <c r="H185" s="35"/>
      <c r="I185" s="2">
        <f t="shared" si="57"/>
        <v>5.77</v>
      </c>
      <c r="J185" s="85">
        <f t="shared" si="54"/>
        <v>4.2633333333333354</v>
      </c>
      <c r="K185" s="85">
        <f t="shared" si="58"/>
        <v>-1.5066666666666642</v>
      </c>
      <c r="L185" s="2">
        <f t="shared" si="56"/>
        <v>2.8415274782579463</v>
      </c>
      <c r="M185" s="29"/>
      <c r="N185" s="2"/>
      <c r="O185" s="28" t="b">
        <v>1</v>
      </c>
      <c r="P185" s="2" t="s">
        <v>260</v>
      </c>
      <c r="Q185" s="2" t="s">
        <v>508</v>
      </c>
      <c r="R185" s="2">
        <v>37.29</v>
      </c>
      <c r="S185" s="85">
        <v>3.3099999999999997E-2</v>
      </c>
      <c r="T185" s="2">
        <v>0</v>
      </c>
      <c r="U185" s="2"/>
      <c r="V185" s="2"/>
      <c r="W185" s="2"/>
      <c r="X185" s="2"/>
      <c r="Y185" s="2"/>
      <c r="Z185" s="29"/>
    </row>
    <row r="186" spans="1:26" x14ac:dyDescent="0.35">
      <c r="A186" s="28" t="b">
        <v>1</v>
      </c>
      <c r="B186" s="2" t="s">
        <v>262</v>
      </c>
      <c r="C186" s="2" t="s">
        <v>509</v>
      </c>
      <c r="D186" s="2">
        <v>32.67</v>
      </c>
      <c r="E186" s="85">
        <v>6.8500000000000005E-2</v>
      </c>
      <c r="F186" s="2">
        <v>0</v>
      </c>
      <c r="G186" s="35"/>
      <c r="H186" s="35"/>
      <c r="I186" s="2">
        <f t="shared" si="57"/>
        <v>4.7299999999999969</v>
      </c>
      <c r="J186" s="85">
        <f t="shared" si="54"/>
        <v>4.2633333333333354</v>
      </c>
      <c r="K186" s="85">
        <f t="shared" si="58"/>
        <v>-0.46666666666666146</v>
      </c>
      <c r="L186" s="2">
        <f t="shared" si="56"/>
        <v>1.3819128799677711</v>
      </c>
      <c r="M186" s="29">
        <f t="shared" ref="M186" si="63">AVERAGE(L184:L186)</f>
        <v>1.6687379248416063</v>
      </c>
      <c r="N186" s="2"/>
      <c r="O186" s="28" t="b">
        <v>1</v>
      </c>
      <c r="P186" s="2" t="s">
        <v>262</v>
      </c>
      <c r="Q186" s="2" t="s">
        <v>509</v>
      </c>
      <c r="R186" s="2">
        <v>37.4</v>
      </c>
      <c r="S186" s="85">
        <v>3.0700000000000002E-2</v>
      </c>
      <c r="T186" s="2">
        <v>0</v>
      </c>
      <c r="U186" s="2"/>
      <c r="V186" s="2"/>
      <c r="W186" s="2"/>
      <c r="X186" s="2"/>
      <c r="Y186" s="2"/>
      <c r="Z186" s="29"/>
    </row>
    <row r="187" spans="1:26" x14ac:dyDescent="0.35">
      <c r="A187" s="28" t="b">
        <v>1</v>
      </c>
      <c r="B187" s="2" t="s">
        <v>264</v>
      </c>
      <c r="C187" s="2" t="s">
        <v>522</v>
      </c>
      <c r="D187" s="2">
        <v>31.46</v>
      </c>
      <c r="E187" s="85">
        <v>0.16500000000000001</v>
      </c>
      <c r="F187" s="2">
        <v>0</v>
      </c>
      <c r="G187" s="35" t="s">
        <v>233</v>
      </c>
      <c r="H187" s="35"/>
      <c r="I187" s="2">
        <f t="shared" si="57"/>
        <v>4.240000000000002</v>
      </c>
      <c r="J187" s="85">
        <f t="shared" si="54"/>
        <v>4.2633333333333354</v>
      </c>
      <c r="K187" s="85">
        <f t="shared" si="58"/>
        <v>2.3333333333333428E-2</v>
      </c>
      <c r="L187" s="2">
        <f t="shared" si="56"/>
        <v>0.98395665350811201</v>
      </c>
      <c r="M187" s="29"/>
      <c r="N187" s="2"/>
      <c r="O187" s="28" t="b">
        <v>1</v>
      </c>
      <c r="P187" s="2" t="s">
        <v>264</v>
      </c>
      <c r="Q187" s="2" t="s">
        <v>522</v>
      </c>
      <c r="R187" s="2">
        <v>35.700000000000003</v>
      </c>
      <c r="S187" s="85">
        <v>9.4E-2</v>
      </c>
      <c r="T187" s="2">
        <v>0</v>
      </c>
      <c r="U187" s="2"/>
      <c r="V187" s="2"/>
      <c r="W187" s="2"/>
      <c r="X187" s="2"/>
      <c r="Y187" s="2"/>
      <c r="Z187" s="29"/>
    </row>
    <row r="188" spans="1:26" x14ac:dyDescent="0.35">
      <c r="A188" s="28" t="b">
        <v>1</v>
      </c>
      <c r="B188" s="2" t="s">
        <v>266</v>
      </c>
      <c r="C188" s="2" t="s">
        <v>523</v>
      </c>
      <c r="D188" s="2">
        <v>29.67</v>
      </c>
      <c r="E188" s="85">
        <v>0.60699999999999998</v>
      </c>
      <c r="F188" s="2">
        <v>0</v>
      </c>
      <c r="G188" s="35" t="s">
        <v>233</v>
      </c>
      <c r="H188" s="35"/>
      <c r="I188" s="2">
        <f t="shared" si="57"/>
        <v>-29.67</v>
      </c>
      <c r="J188" s="85">
        <f t="shared" si="54"/>
        <v>4.2633333333333354</v>
      </c>
      <c r="K188" s="85">
        <f t="shared" si="58"/>
        <v>33.933333333333337</v>
      </c>
      <c r="L188" s="2">
        <f t="shared" si="56"/>
        <v>6.0960541177810109E-11</v>
      </c>
      <c r="M188" s="29"/>
      <c r="N188" s="2"/>
      <c r="O188" s="28" t="b">
        <v>1</v>
      </c>
      <c r="P188" s="2" t="s">
        <v>266</v>
      </c>
      <c r="Q188" s="2" t="s">
        <v>523</v>
      </c>
      <c r="R188" s="2"/>
      <c r="S188" s="85"/>
      <c r="T188" s="2">
        <v>0</v>
      </c>
      <c r="U188" s="2"/>
      <c r="V188" s="2"/>
      <c r="W188" s="2"/>
      <c r="X188" s="2"/>
      <c r="Y188" s="2"/>
      <c r="Z188" s="29"/>
    </row>
    <row r="189" spans="1:26" x14ac:dyDescent="0.35">
      <c r="A189" s="28" t="b">
        <v>1</v>
      </c>
      <c r="B189" s="2" t="s">
        <v>268</v>
      </c>
      <c r="C189" s="2" t="s">
        <v>524</v>
      </c>
      <c r="D189" s="2">
        <v>30.67</v>
      </c>
      <c r="E189" s="85">
        <v>0.29399999999999998</v>
      </c>
      <c r="F189" s="2">
        <v>0</v>
      </c>
      <c r="G189" s="35" t="s">
        <v>233</v>
      </c>
      <c r="H189" s="35"/>
      <c r="I189" s="2">
        <f t="shared" si="57"/>
        <v>5.8099999999999952</v>
      </c>
      <c r="J189" s="85">
        <f t="shared" si="54"/>
        <v>4.2633333333333354</v>
      </c>
      <c r="K189" s="85">
        <f t="shared" si="58"/>
        <v>-1.5466666666666598</v>
      </c>
      <c r="L189" s="2">
        <f t="shared" si="56"/>
        <v>2.9214136892201314</v>
      </c>
      <c r="M189" s="29">
        <f t="shared" ref="M189" si="64">AVERAGE(L187:L189)</f>
        <v>1.3017901142630681</v>
      </c>
      <c r="N189" s="2"/>
      <c r="O189" s="28" t="b">
        <v>1</v>
      </c>
      <c r="P189" s="2" t="s">
        <v>268</v>
      </c>
      <c r="Q189" s="2" t="s">
        <v>524</v>
      </c>
      <c r="R189" s="2">
        <v>36.479999999999997</v>
      </c>
      <c r="S189" s="85">
        <v>5.62E-2</v>
      </c>
      <c r="T189" s="2">
        <v>0</v>
      </c>
      <c r="U189" s="2"/>
      <c r="V189" s="2"/>
      <c r="W189" s="2"/>
      <c r="X189" s="2"/>
      <c r="Y189" s="2"/>
      <c r="Z189" s="29"/>
    </row>
    <row r="190" spans="1:26" x14ac:dyDescent="0.35">
      <c r="A190" s="28" t="b">
        <v>1</v>
      </c>
      <c r="B190" s="2" t="s">
        <v>270</v>
      </c>
      <c r="C190" s="2" t="s">
        <v>537</v>
      </c>
      <c r="D190" s="2">
        <v>32.57</v>
      </c>
      <c r="E190" s="85">
        <v>7.3599999999999999E-2</v>
      </c>
      <c r="F190" s="2">
        <v>0</v>
      </c>
      <c r="G190" s="35"/>
      <c r="H190" s="35"/>
      <c r="I190" s="2">
        <f t="shared" si="57"/>
        <v>4.3100000000000023</v>
      </c>
      <c r="J190" s="85">
        <f t="shared" si="54"/>
        <v>4.2633333333333354</v>
      </c>
      <c r="K190" s="85">
        <f t="shared" si="58"/>
        <v>-4.6666666666666856E-2</v>
      </c>
      <c r="L190" s="2">
        <f t="shared" si="56"/>
        <v>1.032875715149387</v>
      </c>
      <c r="M190" s="29"/>
      <c r="N190" s="2"/>
      <c r="O190" s="28" t="b">
        <v>1</v>
      </c>
      <c r="P190" s="2" t="s">
        <v>270</v>
      </c>
      <c r="Q190" s="2" t="s">
        <v>537</v>
      </c>
      <c r="R190" s="2">
        <v>36.880000000000003</v>
      </c>
      <c r="S190" s="85">
        <v>4.3299999999999998E-2</v>
      </c>
      <c r="T190" s="2">
        <v>0</v>
      </c>
      <c r="U190" s="2"/>
      <c r="V190" s="2"/>
      <c r="W190" s="2"/>
      <c r="X190" s="2"/>
      <c r="Y190" s="2"/>
      <c r="Z190" s="29"/>
    </row>
    <row r="191" spans="1:26" x14ac:dyDescent="0.35">
      <c r="A191" s="28" t="b">
        <v>1</v>
      </c>
      <c r="B191" s="2" t="s">
        <v>272</v>
      </c>
      <c r="C191" s="2" t="s">
        <v>538</v>
      </c>
      <c r="D191" s="2">
        <v>30.9</v>
      </c>
      <c r="E191" s="85">
        <v>0.249</v>
      </c>
      <c r="F191" s="2">
        <v>0</v>
      </c>
      <c r="G191" s="35" t="s">
        <v>233</v>
      </c>
      <c r="H191" s="35"/>
      <c r="I191" s="2">
        <f t="shared" si="57"/>
        <v>-30.9</v>
      </c>
      <c r="J191" s="85">
        <f t="shared" si="54"/>
        <v>4.2633333333333354</v>
      </c>
      <c r="K191" s="85">
        <f t="shared" si="58"/>
        <v>35.163333333333334</v>
      </c>
      <c r="L191" s="2">
        <f t="shared" si="56"/>
        <v>2.5988542214629191E-11</v>
      </c>
      <c r="M191" s="29"/>
      <c r="N191" s="2"/>
      <c r="O191" s="28" t="b">
        <v>1</v>
      </c>
      <c r="P191" s="2" t="s">
        <v>272</v>
      </c>
      <c r="Q191" s="2" t="s">
        <v>538</v>
      </c>
      <c r="R191" s="2"/>
      <c r="S191" s="85"/>
      <c r="T191" s="2">
        <v>0</v>
      </c>
      <c r="U191" s="2"/>
      <c r="V191" s="2"/>
      <c r="W191" s="2"/>
      <c r="X191" s="2"/>
      <c r="Y191" s="2"/>
      <c r="Z191" s="29"/>
    </row>
    <row r="192" spans="1:26" x14ac:dyDescent="0.35">
      <c r="A192" s="28" t="b">
        <v>1</v>
      </c>
      <c r="B192" s="2" t="s">
        <v>274</v>
      </c>
      <c r="C192" s="2" t="s">
        <v>539</v>
      </c>
      <c r="D192" s="2">
        <v>32.42</v>
      </c>
      <c r="E192" s="85">
        <v>8.2199999999999995E-2</v>
      </c>
      <c r="F192" s="2">
        <v>0</v>
      </c>
      <c r="G192" s="35"/>
      <c r="H192" s="35"/>
      <c r="I192" s="2">
        <f t="shared" si="57"/>
        <v>4.1599999999999966</v>
      </c>
      <c r="J192" s="85">
        <f t="shared" si="54"/>
        <v>4.2633333333333354</v>
      </c>
      <c r="K192" s="85">
        <f t="shared" si="58"/>
        <v>0.10333333333333883</v>
      </c>
      <c r="L192" s="2">
        <f t="shared" si="56"/>
        <v>0.93087971609787357</v>
      </c>
      <c r="M192" s="29">
        <f t="shared" ref="M192" si="65">AVERAGE(L190:L192)</f>
        <v>0.65458514375774968</v>
      </c>
      <c r="N192" s="2"/>
      <c r="O192" s="28" t="b">
        <v>1</v>
      </c>
      <c r="P192" s="2" t="s">
        <v>274</v>
      </c>
      <c r="Q192" s="2" t="s">
        <v>539</v>
      </c>
      <c r="R192" s="2">
        <v>36.58</v>
      </c>
      <c r="S192" s="85">
        <v>5.28E-2</v>
      </c>
      <c r="T192" s="2">
        <v>0</v>
      </c>
      <c r="U192" s="2"/>
      <c r="V192" s="2"/>
      <c r="W192" s="2"/>
      <c r="X192" s="2"/>
      <c r="Y192" s="2"/>
      <c r="Z192" s="29"/>
    </row>
    <row r="193" spans="1:26" x14ac:dyDescent="0.35">
      <c r="A193" s="28" t="b">
        <v>1</v>
      </c>
      <c r="B193" s="2" t="s">
        <v>315</v>
      </c>
      <c r="C193" s="2" t="s">
        <v>316</v>
      </c>
      <c r="D193" s="2">
        <v>32.49</v>
      </c>
      <c r="E193" s="85">
        <v>7.7799999999999994E-2</v>
      </c>
      <c r="F193" s="2">
        <v>0</v>
      </c>
      <c r="G193" s="35"/>
      <c r="H193" s="35"/>
      <c r="I193" s="2">
        <f t="shared" si="57"/>
        <v>2.6999999999999957</v>
      </c>
      <c r="J193" s="85">
        <f t="shared" si="54"/>
        <v>4.2633333333333354</v>
      </c>
      <c r="K193" s="85">
        <f t="shared" si="58"/>
        <v>1.5633333333333397</v>
      </c>
      <c r="L193" s="2">
        <f t="shared" si="56"/>
        <v>0.33836838103431011</v>
      </c>
      <c r="M193" s="29"/>
      <c r="N193" s="2"/>
      <c r="O193" s="28" t="b">
        <v>1</v>
      </c>
      <c r="P193" s="2" t="s">
        <v>315</v>
      </c>
      <c r="Q193" s="2" t="s">
        <v>316</v>
      </c>
      <c r="R193" s="2">
        <v>35.19</v>
      </c>
      <c r="S193" s="85">
        <v>0.13100000000000001</v>
      </c>
      <c r="T193" s="2">
        <v>0</v>
      </c>
      <c r="U193" s="2" t="s">
        <v>233</v>
      </c>
      <c r="V193" s="2"/>
      <c r="W193" s="2"/>
      <c r="X193" s="2"/>
      <c r="Y193" s="2"/>
      <c r="Z193" s="29"/>
    </row>
    <row r="194" spans="1:26" x14ac:dyDescent="0.35">
      <c r="A194" s="28" t="b">
        <v>1</v>
      </c>
      <c r="B194" s="2" t="s">
        <v>317</v>
      </c>
      <c r="C194" s="2" t="s">
        <v>318</v>
      </c>
      <c r="D194" s="2">
        <v>30.67</v>
      </c>
      <c r="E194" s="85">
        <v>0.29399999999999998</v>
      </c>
      <c r="F194" s="2">
        <v>0</v>
      </c>
      <c r="G194" s="35" t="s">
        <v>233</v>
      </c>
      <c r="H194" s="35"/>
      <c r="I194" s="2">
        <f t="shared" si="57"/>
        <v>6.2299999999999969</v>
      </c>
      <c r="J194" s="85">
        <f t="shared" si="54"/>
        <v>4.2633333333333354</v>
      </c>
      <c r="K194" s="85">
        <f t="shared" si="58"/>
        <v>-1.9666666666666615</v>
      </c>
      <c r="L194" s="2">
        <f t="shared" si="56"/>
        <v>3.908639873736969</v>
      </c>
      <c r="M194" s="29"/>
      <c r="N194" s="2"/>
      <c r="O194" s="28" t="b">
        <v>1</v>
      </c>
      <c r="P194" s="2" t="s">
        <v>317</v>
      </c>
      <c r="Q194" s="2" t="s">
        <v>318</v>
      </c>
      <c r="R194" s="2">
        <v>36.9</v>
      </c>
      <c r="S194" s="85">
        <v>4.2799999999999998E-2</v>
      </c>
      <c r="T194" s="2">
        <v>0</v>
      </c>
      <c r="U194" s="2"/>
      <c r="V194" s="2"/>
      <c r="W194" s="2"/>
      <c r="X194" s="2"/>
      <c r="Y194" s="2"/>
      <c r="Z194" s="29"/>
    </row>
    <row r="195" spans="1:26" x14ac:dyDescent="0.35">
      <c r="A195" s="28" t="b">
        <v>1</v>
      </c>
      <c r="B195" s="2" t="s">
        <v>319</v>
      </c>
      <c r="C195" s="2" t="s">
        <v>320</v>
      </c>
      <c r="D195" s="2">
        <v>31.88</v>
      </c>
      <c r="E195" s="85">
        <v>0.122</v>
      </c>
      <c r="F195" s="2">
        <v>0</v>
      </c>
      <c r="G195" s="35" t="s">
        <v>233</v>
      </c>
      <c r="H195" s="35"/>
      <c r="I195" s="2">
        <f t="shared" si="57"/>
        <v>3.8200000000000038</v>
      </c>
      <c r="J195" s="85">
        <f t="shared" si="54"/>
        <v>4.2633333333333354</v>
      </c>
      <c r="K195" s="85">
        <f t="shared" si="58"/>
        <v>0.44333333333333158</v>
      </c>
      <c r="L195" s="2">
        <f t="shared" si="56"/>
        <v>0.73543343209297574</v>
      </c>
      <c r="M195" s="29">
        <f t="shared" ref="M195" si="66">AVERAGE(L193:L195)</f>
        <v>1.6608138956214182</v>
      </c>
      <c r="N195" s="2"/>
      <c r="O195" s="28" t="b">
        <v>1</v>
      </c>
      <c r="P195" s="2" t="s">
        <v>319</v>
      </c>
      <c r="Q195" s="2" t="s">
        <v>320</v>
      </c>
      <c r="R195" s="2">
        <v>35.700000000000003</v>
      </c>
      <c r="S195" s="85">
        <v>9.4E-2</v>
      </c>
      <c r="T195" s="2">
        <v>0</v>
      </c>
      <c r="U195" s="2"/>
      <c r="V195" s="2"/>
      <c r="W195" s="2"/>
      <c r="X195" s="2"/>
      <c r="Y195" s="2"/>
      <c r="Z195" s="29"/>
    </row>
    <row r="196" spans="1:26" x14ac:dyDescent="0.35">
      <c r="A196" s="28" t="b">
        <v>1</v>
      </c>
      <c r="B196" s="2" t="s">
        <v>333</v>
      </c>
      <c r="C196" s="2" t="s">
        <v>334</v>
      </c>
      <c r="D196" s="2">
        <v>31.64</v>
      </c>
      <c r="E196" s="85">
        <v>0.14499999999999999</v>
      </c>
      <c r="F196" s="2">
        <v>0</v>
      </c>
      <c r="G196" s="35" t="s">
        <v>233</v>
      </c>
      <c r="H196" s="35"/>
      <c r="I196" s="2">
        <f t="shared" si="57"/>
        <v>4.9799999999999969</v>
      </c>
      <c r="J196" s="85">
        <f t="shared" si="54"/>
        <v>4.2633333333333354</v>
      </c>
      <c r="K196" s="85">
        <f t="shared" si="58"/>
        <v>-0.71666666666666146</v>
      </c>
      <c r="L196" s="2">
        <f t="shared" si="56"/>
        <v>1.6433806291715747</v>
      </c>
      <c r="M196" s="29"/>
      <c r="N196" s="2"/>
      <c r="O196" s="28" t="b">
        <v>1</v>
      </c>
      <c r="P196" s="2" t="s">
        <v>333</v>
      </c>
      <c r="Q196" s="2" t="s">
        <v>334</v>
      </c>
      <c r="R196" s="2">
        <v>36.619999999999997</v>
      </c>
      <c r="S196" s="85">
        <v>5.1299999999999998E-2</v>
      </c>
      <c r="T196" s="2">
        <v>0</v>
      </c>
      <c r="U196" s="2"/>
      <c r="V196" s="2"/>
      <c r="W196" s="2"/>
      <c r="X196" s="2"/>
      <c r="Y196" s="2"/>
      <c r="Z196" s="29"/>
    </row>
    <row r="197" spans="1:26" x14ac:dyDescent="0.35">
      <c r="A197" s="28" t="b">
        <v>1</v>
      </c>
      <c r="B197" s="2" t="s">
        <v>335</v>
      </c>
      <c r="C197" s="2" t="s">
        <v>336</v>
      </c>
      <c r="D197" s="2">
        <v>30.28</v>
      </c>
      <c r="E197" s="85">
        <v>0.39100000000000001</v>
      </c>
      <c r="F197" s="2">
        <v>0</v>
      </c>
      <c r="G197" s="35" t="s">
        <v>233</v>
      </c>
      <c r="H197" s="35"/>
      <c r="I197" s="2">
        <f t="shared" si="57"/>
        <v>7.3299999999999983</v>
      </c>
      <c r="J197" s="85">
        <f t="shared" si="54"/>
        <v>4.2633333333333354</v>
      </c>
      <c r="K197" s="85">
        <f t="shared" si="58"/>
        <v>-3.0666666666666629</v>
      </c>
      <c r="L197" s="2">
        <f t="shared" si="56"/>
        <v>8.3783529825649925</v>
      </c>
      <c r="M197" s="29"/>
      <c r="N197" s="2"/>
      <c r="O197" s="28" t="b">
        <v>1</v>
      </c>
      <c r="P197" s="2" t="s">
        <v>335</v>
      </c>
      <c r="Q197" s="2" t="s">
        <v>336</v>
      </c>
      <c r="R197" s="2">
        <v>37.61</v>
      </c>
      <c r="S197" s="85">
        <v>2.69E-2</v>
      </c>
      <c r="T197" s="2">
        <v>0</v>
      </c>
      <c r="U197" s="2"/>
      <c r="V197" s="2"/>
      <c r="W197" s="2"/>
      <c r="X197" s="2"/>
      <c r="Y197" s="2"/>
      <c r="Z197" s="29"/>
    </row>
    <row r="198" spans="1:26" x14ac:dyDescent="0.35">
      <c r="A198" s="28" t="b">
        <v>1</v>
      </c>
      <c r="B198" s="2" t="s">
        <v>337</v>
      </c>
      <c r="C198" s="2" t="s">
        <v>338</v>
      </c>
      <c r="D198" s="2">
        <v>31.79</v>
      </c>
      <c r="E198" s="85">
        <v>0.13</v>
      </c>
      <c r="F198" s="2">
        <v>0</v>
      </c>
      <c r="G198" s="35" t="s">
        <v>233</v>
      </c>
      <c r="H198" s="35"/>
      <c r="I198" s="2">
        <f t="shared" si="57"/>
        <v>4.6300000000000026</v>
      </c>
      <c r="J198" s="85">
        <f t="shared" si="54"/>
        <v>4.2633333333333354</v>
      </c>
      <c r="K198" s="85">
        <f t="shared" si="58"/>
        <v>-0.36666666666666714</v>
      </c>
      <c r="L198" s="2">
        <f t="shared" si="56"/>
        <v>1.2893703084395796</v>
      </c>
      <c r="M198" s="29">
        <f t="shared" ref="M198" si="67">AVERAGE(L196:L198)</f>
        <v>3.7703679733920485</v>
      </c>
      <c r="N198" s="2"/>
      <c r="O198" s="28" t="b">
        <v>1</v>
      </c>
      <c r="P198" s="2" t="s">
        <v>337</v>
      </c>
      <c r="Q198" s="2" t="s">
        <v>338</v>
      </c>
      <c r="R198" s="2">
        <v>36.42</v>
      </c>
      <c r="S198" s="85">
        <v>5.8599999999999999E-2</v>
      </c>
      <c r="T198" s="2">
        <v>0</v>
      </c>
      <c r="U198" s="2"/>
      <c r="V198" s="2"/>
      <c r="W198" s="2"/>
      <c r="X198" s="2"/>
      <c r="Y198" s="2"/>
      <c r="Z198" s="29"/>
    </row>
    <row r="199" spans="1:26" x14ac:dyDescent="0.35">
      <c r="A199" s="28" t="b">
        <v>1</v>
      </c>
      <c r="B199" s="2" t="s">
        <v>351</v>
      </c>
      <c r="C199" s="2" t="s">
        <v>352</v>
      </c>
      <c r="D199" s="2">
        <v>33.75</v>
      </c>
      <c r="E199" s="85">
        <v>3.1099999999999999E-2</v>
      </c>
      <c r="F199" s="2">
        <v>0</v>
      </c>
      <c r="G199" s="35"/>
      <c r="H199" s="35"/>
      <c r="I199" s="2">
        <f t="shared" si="57"/>
        <v>2.1300000000000026</v>
      </c>
      <c r="J199" s="85">
        <f t="shared" si="54"/>
        <v>4.2633333333333354</v>
      </c>
      <c r="K199" s="85">
        <f t="shared" si="58"/>
        <v>2.1333333333333329</v>
      </c>
      <c r="L199" s="2">
        <f t="shared" si="56"/>
        <v>0.22793062213955426</v>
      </c>
      <c r="M199" s="29"/>
      <c r="N199" s="2"/>
      <c r="O199" s="28" t="b">
        <v>1</v>
      </c>
      <c r="P199" s="2" t="s">
        <v>351</v>
      </c>
      <c r="Q199" s="2" t="s">
        <v>352</v>
      </c>
      <c r="R199" s="2">
        <v>35.880000000000003</v>
      </c>
      <c r="S199" s="85">
        <v>8.3099999999999993E-2</v>
      </c>
      <c r="T199" s="2">
        <v>0</v>
      </c>
      <c r="U199" s="2"/>
      <c r="V199" s="2"/>
      <c r="W199" s="2"/>
      <c r="X199" s="2"/>
      <c r="Y199" s="2"/>
      <c r="Z199" s="29"/>
    </row>
    <row r="200" spans="1:26" x14ac:dyDescent="0.35">
      <c r="A200" s="28" t="b">
        <v>1</v>
      </c>
      <c r="B200" s="2" t="s">
        <v>353</v>
      </c>
      <c r="C200" s="2" t="s">
        <v>354</v>
      </c>
      <c r="D200" s="2">
        <v>31.73</v>
      </c>
      <c r="E200" s="85">
        <v>0.13600000000000001</v>
      </c>
      <c r="F200" s="2">
        <v>0</v>
      </c>
      <c r="G200" s="35" t="s">
        <v>233</v>
      </c>
      <c r="H200" s="35"/>
      <c r="I200" s="2">
        <f t="shared" si="57"/>
        <v>6.2200000000000024</v>
      </c>
      <c r="J200" s="85">
        <f t="shared" si="54"/>
        <v>4.2633333333333354</v>
      </c>
      <c r="K200" s="85">
        <f t="shared" si="58"/>
        <v>-1.956666666666667</v>
      </c>
      <c r="L200" s="2">
        <f t="shared" si="56"/>
        <v>3.8816409259741631</v>
      </c>
      <c r="M200" s="29"/>
      <c r="N200" s="2"/>
      <c r="O200" s="28" t="b">
        <v>1</v>
      </c>
      <c r="P200" s="2" t="s">
        <v>353</v>
      </c>
      <c r="Q200" s="2" t="s">
        <v>354</v>
      </c>
      <c r="R200" s="2">
        <v>37.950000000000003</v>
      </c>
      <c r="S200" s="85">
        <v>2.1499999999999998E-2</v>
      </c>
      <c r="T200" s="2">
        <v>0</v>
      </c>
      <c r="U200" s="2"/>
      <c r="V200" s="2"/>
      <c r="W200" s="2"/>
      <c r="X200" s="2"/>
      <c r="Y200" s="2"/>
      <c r="Z200" s="29"/>
    </row>
    <row r="201" spans="1:26" x14ac:dyDescent="0.35">
      <c r="A201" s="28" t="b">
        <v>1</v>
      </c>
      <c r="B201" s="2" t="s">
        <v>355</v>
      </c>
      <c r="C201" s="2" t="s">
        <v>356</v>
      </c>
      <c r="D201" s="2">
        <v>32.28</v>
      </c>
      <c r="E201" s="85">
        <v>9.11E-2</v>
      </c>
      <c r="F201" s="2">
        <v>0</v>
      </c>
      <c r="G201" s="35"/>
      <c r="H201" s="35"/>
      <c r="I201" s="2">
        <f t="shared" si="57"/>
        <v>4.5799999999999983</v>
      </c>
      <c r="J201" s="85">
        <f t="shared" si="54"/>
        <v>4.2633333333333354</v>
      </c>
      <c r="K201" s="85">
        <f t="shared" si="58"/>
        <v>-0.31666666666666288</v>
      </c>
      <c r="L201" s="2">
        <f t="shared" si="56"/>
        <v>1.2454496223588196</v>
      </c>
      <c r="M201" s="29">
        <f t="shared" ref="M201" si="68">AVERAGE(L199:L201)</f>
        <v>1.7850070568241787</v>
      </c>
      <c r="N201" s="2"/>
      <c r="O201" s="28" t="b">
        <v>1</v>
      </c>
      <c r="P201" s="2" t="s">
        <v>355</v>
      </c>
      <c r="Q201" s="2" t="s">
        <v>356</v>
      </c>
      <c r="R201" s="2">
        <v>36.86</v>
      </c>
      <c r="S201" s="85">
        <v>4.3900000000000002E-2</v>
      </c>
      <c r="T201" s="2">
        <v>0</v>
      </c>
      <c r="U201" s="2"/>
      <c r="V201" s="2"/>
      <c r="W201" s="2"/>
      <c r="X201" s="2"/>
      <c r="Y201" s="2"/>
      <c r="Z201" s="29"/>
    </row>
    <row r="202" spans="1:26" x14ac:dyDescent="0.35">
      <c r="A202" s="28" t="b">
        <v>1</v>
      </c>
      <c r="B202" s="2" t="s">
        <v>369</v>
      </c>
      <c r="C202" s="2" t="s">
        <v>370</v>
      </c>
      <c r="D202" s="2">
        <v>32.619999999999997</v>
      </c>
      <c r="E202" s="85">
        <v>7.0900000000000005E-2</v>
      </c>
      <c r="F202" s="2">
        <v>0</v>
      </c>
      <c r="G202" s="35"/>
      <c r="H202" s="35"/>
      <c r="I202" s="2">
        <f t="shared" si="57"/>
        <v>6.6200000000000045</v>
      </c>
      <c r="J202" s="85">
        <f t="shared" si="54"/>
        <v>4.2633333333333354</v>
      </c>
      <c r="K202" s="85">
        <f t="shared" si="58"/>
        <v>-2.3566666666666691</v>
      </c>
      <c r="L202" s="2">
        <f t="shared" si="56"/>
        <v>5.1218559086027371</v>
      </c>
      <c r="M202" s="29"/>
      <c r="N202" s="2"/>
      <c r="O202" s="28" t="b">
        <v>1</v>
      </c>
      <c r="P202" s="2" t="s">
        <v>369</v>
      </c>
      <c r="Q202" s="2" t="s">
        <v>370</v>
      </c>
      <c r="R202" s="2">
        <v>39.24</v>
      </c>
      <c r="S202" s="85">
        <v>9.1999999999999998E-3</v>
      </c>
      <c r="T202" s="2">
        <v>0</v>
      </c>
      <c r="U202" s="2"/>
      <c r="V202" s="2"/>
      <c r="W202" s="2"/>
      <c r="X202" s="2"/>
      <c r="Y202" s="2"/>
      <c r="Z202" s="29"/>
    </row>
    <row r="203" spans="1:26" x14ac:dyDescent="0.35">
      <c r="A203" s="28" t="b">
        <v>1</v>
      </c>
      <c r="B203" s="2" t="s">
        <v>371</v>
      </c>
      <c r="C203" s="2" t="s">
        <v>372</v>
      </c>
      <c r="D203" s="2">
        <v>31.78</v>
      </c>
      <c r="E203" s="85">
        <v>0.13100000000000001</v>
      </c>
      <c r="F203" s="2">
        <v>0</v>
      </c>
      <c r="G203" s="35" t="s">
        <v>233</v>
      </c>
      <c r="H203" s="35"/>
      <c r="I203" s="2">
        <f t="shared" si="57"/>
        <v>8.2199999999999989</v>
      </c>
      <c r="J203" s="85">
        <f t="shared" si="54"/>
        <v>4.2633333333333354</v>
      </c>
      <c r="K203" s="85">
        <f t="shared" si="58"/>
        <v>-3.9566666666666634</v>
      </c>
      <c r="L203" s="2">
        <f t="shared" si="56"/>
        <v>15.526563703896613</v>
      </c>
      <c r="M203" s="29"/>
      <c r="N203" s="2"/>
      <c r="O203" s="28" t="b">
        <v>1</v>
      </c>
      <c r="P203" s="2" t="s">
        <v>371</v>
      </c>
      <c r="Q203" s="2" t="s">
        <v>372</v>
      </c>
      <c r="R203" s="2">
        <v>40</v>
      </c>
      <c r="S203" s="85">
        <v>5.6100000000000004E-3</v>
      </c>
      <c r="T203" s="2">
        <v>0</v>
      </c>
      <c r="U203" s="2" t="s">
        <v>227</v>
      </c>
      <c r="V203" s="2"/>
      <c r="W203" s="2"/>
      <c r="X203" s="2"/>
      <c r="Y203" s="2"/>
      <c r="Z203" s="29"/>
    </row>
    <row r="204" spans="1:26" x14ac:dyDescent="0.35">
      <c r="A204" s="28" t="b">
        <v>1</v>
      </c>
      <c r="B204" s="2" t="s">
        <v>373</v>
      </c>
      <c r="C204" s="2" t="s">
        <v>374</v>
      </c>
      <c r="D204" s="2">
        <v>32.630000000000003</v>
      </c>
      <c r="E204" s="85">
        <v>7.0800000000000002E-2</v>
      </c>
      <c r="F204" s="2">
        <v>0</v>
      </c>
      <c r="G204" s="35"/>
      <c r="H204" s="35"/>
      <c r="I204" s="2">
        <f t="shared" si="57"/>
        <v>6.6499999999999986</v>
      </c>
      <c r="J204" s="85">
        <f t="shared" si="54"/>
        <v>4.2633333333333354</v>
      </c>
      <c r="K204" s="85">
        <f t="shared" si="58"/>
        <v>-2.3866666666666632</v>
      </c>
      <c r="L204" s="2">
        <f t="shared" si="56"/>
        <v>5.2294769888084076</v>
      </c>
      <c r="M204" s="29">
        <f t="shared" ref="M204" si="69">AVERAGE(L202:L204)</f>
        <v>8.6259655337692518</v>
      </c>
      <c r="N204" s="2"/>
      <c r="O204" s="28" t="b">
        <v>1</v>
      </c>
      <c r="P204" s="2" t="s">
        <v>373</v>
      </c>
      <c r="Q204" s="2" t="s">
        <v>374</v>
      </c>
      <c r="R204" s="2">
        <v>39.28</v>
      </c>
      <c r="S204" s="85">
        <v>8.9800000000000001E-3</v>
      </c>
      <c r="T204" s="2">
        <v>0</v>
      </c>
      <c r="U204" s="2"/>
      <c r="V204" s="2"/>
      <c r="W204" s="2"/>
      <c r="X204" s="2"/>
      <c r="Y204" s="2"/>
      <c r="Z204" s="29"/>
    </row>
    <row r="205" spans="1:26" x14ac:dyDescent="0.35">
      <c r="A205" s="28" t="b">
        <v>1</v>
      </c>
      <c r="B205" s="2" t="s">
        <v>387</v>
      </c>
      <c r="C205" s="2" t="s">
        <v>388</v>
      </c>
      <c r="D205" s="2">
        <v>31.77</v>
      </c>
      <c r="E205" s="85">
        <v>0.13200000000000001</v>
      </c>
      <c r="F205" s="2">
        <v>0</v>
      </c>
      <c r="G205" s="35" t="s">
        <v>233</v>
      </c>
      <c r="H205" s="35"/>
      <c r="I205" s="2">
        <f t="shared" si="57"/>
        <v>5.4599999999999973</v>
      </c>
      <c r="J205" s="85">
        <f t="shared" si="54"/>
        <v>4.2633333333333354</v>
      </c>
      <c r="K205" s="85">
        <f t="shared" si="58"/>
        <v>-1.1966666666666619</v>
      </c>
      <c r="L205" s="2">
        <f t="shared" si="56"/>
        <v>2.2920947239399987</v>
      </c>
      <c r="M205" s="29"/>
      <c r="N205" s="2"/>
      <c r="O205" s="28" t="b">
        <v>1</v>
      </c>
      <c r="P205" s="2" t="s">
        <v>387</v>
      </c>
      <c r="Q205" s="2" t="s">
        <v>388</v>
      </c>
      <c r="R205" s="2">
        <v>37.229999999999997</v>
      </c>
      <c r="S205" s="85">
        <v>3.44E-2</v>
      </c>
      <c r="T205" s="2">
        <v>0</v>
      </c>
      <c r="U205" s="2"/>
      <c r="V205" s="2"/>
      <c r="W205" s="2"/>
      <c r="X205" s="2"/>
      <c r="Y205" s="2"/>
      <c r="Z205" s="29"/>
    </row>
    <row r="206" spans="1:26" x14ac:dyDescent="0.35">
      <c r="A206" s="28" t="b">
        <v>1</v>
      </c>
      <c r="B206" s="2" t="s">
        <v>389</v>
      </c>
      <c r="C206" s="2" t="s">
        <v>390</v>
      </c>
      <c r="D206" s="2">
        <v>30.7</v>
      </c>
      <c r="E206" s="85">
        <v>0.28699999999999998</v>
      </c>
      <c r="F206" s="2">
        <v>0</v>
      </c>
      <c r="G206" s="35" t="s">
        <v>233</v>
      </c>
      <c r="H206" s="35"/>
      <c r="I206" s="2">
        <f t="shared" si="57"/>
        <v>8.4300000000000033</v>
      </c>
      <c r="J206" s="85">
        <f t="shared" si="54"/>
        <v>4.2633333333333354</v>
      </c>
      <c r="K206" s="85">
        <f t="shared" si="58"/>
        <v>-4.1666666666666679</v>
      </c>
      <c r="L206" s="2">
        <f t="shared" si="56"/>
        <v>17.959392772949979</v>
      </c>
      <c r="M206" s="29"/>
      <c r="N206" s="2"/>
      <c r="O206" s="28" t="b">
        <v>1</v>
      </c>
      <c r="P206" s="2" t="s">
        <v>389</v>
      </c>
      <c r="Q206" s="2" t="s">
        <v>390</v>
      </c>
      <c r="R206" s="2">
        <v>39.130000000000003</v>
      </c>
      <c r="S206" s="85">
        <v>9.9100000000000004E-3</v>
      </c>
      <c r="T206" s="2">
        <v>0</v>
      </c>
      <c r="U206" s="2"/>
      <c r="V206" s="2"/>
      <c r="W206" s="2"/>
      <c r="X206" s="2"/>
      <c r="Y206" s="2"/>
      <c r="Z206" s="29"/>
    </row>
    <row r="207" spans="1:26" x14ac:dyDescent="0.35">
      <c r="A207" s="28" t="b">
        <v>1</v>
      </c>
      <c r="B207" s="2" t="s">
        <v>391</v>
      </c>
      <c r="C207" s="2" t="s">
        <v>392</v>
      </c>
      <c r="D207" s="2">
        <v>31.46</v>
      </c>
      <c r="E207" s="85">
        <v>0.16500000000000001</v>
      </c>
      <c r="F207" s="2">
        <v>0</v>
      </c>
      <c r="G207" s="35" t="s">
        <v>233</v>
      </c>
      <c r="H207" s="35"/>
      <c r="I207" s="2">
        <f t="shared" si="57"/>
        <v>6.2100000000000009</v>
      </c>
      <c r="J207" s="85">
        <f t="shared" si="54"/>
        <v>4.2633333333333354</v>
      </c>
      <c r="K207" s="85">
        <f t="shared" si="58"/>
        <v>-1.9466666666666654</v>
      </c>
      <c r="L207" s="2">
        <f t="shared" si="56"/>
        <v>3.854828473566204</v>
      </c>
      <c r="M207" s="29">
        <f t="shared" ref="M207" si="70">AVERAGE(L205:L207)</f>
        <v>8.0354386568187284</v>
      </c>
      <c r="N207" s="2"/>
      <c r="O207" s="28" t="b">
        <v>1</v>
      </c>
      <c r="P207" s="2" t="s">
        <v>391</v>
      </c>
      <c r="Q207" s="2" t="s">
        <v>392</v>
      </c>
      <c r="R207" s="2">
        <v>37.67</v>
      </c>
      <c r="S207" s="85">
        <v>2.58E-2</v>
      </c>
      <c r="T207" s="2">
        <v>0</v>
      </c>
      <c r="U207" s="2"/>
      <c r="V207" s="2"/>
      <c r="W207" s="2"/>
      <c r="X207" s="2"/>
      <c r="Y207" s="2"/>
      <c r="Z207" s="29"/>
    </row>
    <row r="208" spans="1:26" x14ac:dyDescent="0.35">
      <c r="A208" s="28" t="b">
        <v>1</v>
      </c>
      <c r="B208" s="2" t="s">
        <v>408</v>
      </c>
      <c r="C208" s="2" t="s">
        <v>409</v>
      </c>
      <c r="D208" s="2">
        <v>32.9</v>
      </c>
      <c r="E208" s="85">
        <v>5.7799999999999997E-2</v>
      </c>
      <c r="F208" s="2">
        <v>0</v>
      </c>
      <c r="G208" s="35"/>
      <c r="H208" s="35"/>
      <c r="I208" s="2">
        <f t="shared" si="57"/>
        <v>7.1000000000000014</v>
      </c>
      <c r="J208" s="85">
        <f t="shared" si="54"/>
        <v>4.2633333333333354</v>
      </c>
      <c r="K208" s="85">
        <f t="shared" si="58"/>
        <v>-2.836666666666666</v>
      </c>
      <c r="L208" s="2">
        <f t="shared" si="56"/>
        <v>7.1436760884830548</v>
      </c>
      <c r="M208" s="29"/>
      <c r="N208" s="2"/>
      <c r="O208" s="28" t="b">
        <v>1</v>
      </c>
      <c r="P208" s="2" t="s">
        <v>408</v>
      </c>
      <c r="Q208" s="2" t="s">
        <v>409</v>
      </c>
      <c r="R208" s="2">
        <v>40</v>
      </c>
      <c r="S208" s="85">
        <v>5.6100000000000004E-3</v>
      </c>
      <c r="T208" s="2">
        <v>0</v>
      </c>
      <c r="U208" s="2" t="s">
        <v>227</v>
      </c>
      <c r="V208" s="2"/>
      <c r="W208" s="2"/>
      <c r="X208" s="2"/>
      <c r="Y208" s="2"/>
      <c r="Z208" s="29"/>
    </row>
    <row r="209" spans="1:26" x14ac:dyDescent="0.35">
      <c r="A209" s="28" t="b">
        <v>1</v>
      </c>
      <c r="B209" s="2" t="s">
        <v>410</v>
      </c>
      <c r="C209" s="2" t="s">
        <v>411</v>
      </c>
      <c r="D209" s="2">
        <v>32.31</v>
      </c>
      <c r="E209" s="85">
        <v>8.9099999999999999E-2</v>
      </c>
      <c r="F209" s="2">
        <v>0</v>
      </c>
      <c r="G209" s="35"/>
      <c r="H209" s="35"/>
      <c r="I209" s="2">
        <f t="shared" si="57"/>
        <v>7.6899999999999977</v>
      </c>
      <c r="J209" s="85">
        <f t="shared" si="54"/>
        <v>4.2633333333333354</v>
      </c>
      <c r="K209" s="85">
        <f t="shared" si="58"/>
        <v>-3.4266666666666623</v>
      </c>
      <c r="L209" s="2">
        <f t="shared" si="56"/>
        <v>10.752995196747305</v>
      </c>
      <c r="M209" s="29"/>
      <c r="N209" s="2"/>
      <c r="O209" s="28" t="b">
        <v>1</v>
      </c>
      <c r="P209" s="2" t="s">
        <v>410</v>
      </c>
      <c r="Q209" s="2" t="s">
        <v>411</v>
      </c>
      <c r="R209" s="2">
        <v>40</v>
      </c>
      <c r="S209" s="85">
        <v>5.6100000000000004E-3</v>
      </c>
      <c r="T209" s="2">
        <v>0</v>
      </c>
      <c r="U209" s="2" t="s">
        <v>227</v>
      </c>
      <c r="V209" s="2"/>
      <c r="W209" s="2"/>
      <c r="X209" s="2"/>
      <c r="Y209" s="2"/>
      <c r="Z209" s="29"/>
    </row>
    <row r="210" spans="1:26" x14ac:dyDescent="0.35">
      <c r="A210" s="28" t="b">
        <v>1</v>
      </c>
      <c r="B210" s="2" t="s">
        <v>412</v>
      </c>
      <c r="C210" s="2" t="s">
        <v>413</v>
      </c>
      <c r="D210" s="2">
        <v>33.520000000000003</v>
      </c>
      <c r="E210" s="85">
        <v>3.6900000000000002E-2</v>
      </c>
      <c r="F210" s="2">
        <v>0</v>
      </c>
      <c r="G210" s="35"/>
      <c r="H210" s="35"/>
      <c r="I210" s="2">
        <f t="shared" si="57"/>
        <v>6.4799999999999969</v>
      </c>
      <c r="J210" s="85">
        <f t="shared" si="54"/>
        <v>4.2633333333333354</v>
      </c>
      <c r="K210" s="85">
        <f t="shared" si="58"/>
        <v>-2.2166666666666615</v>
      </c>
      <c r="L210" s="2">
        <f t="shared" si="56"/>
        <v>4.6481823478313409</v>
      </c>
      <c r="M210" s="29">
        <f t="shared" ref="M210" si="71">AVERAGE(L208:L210)</f>
        <v>7.5149512110205672</v>
      </c>
      <c r="N210" s="2"/>
      <c r="O210" s="28" t="b">
        <v>1</v>
      </c>
      <c r="P210" s="2" t="s">
        <v>412</v>
      </c>
      <c r="Q210" s="2" t="s">
        <v>413</v>
      </c>
      <c r="R210" s="2">
        <v>40</v>
      </c>
      <c r="S210" s="85">
        <v>5.6100000000000004E-3</v>
      </c>
      <c r="T210" s="2">
        <v>0</v>
      </c>
      <c r="U210" s="2" t="s">
        <v>227</v>
      </c>
      <c r="V210" s="2"/>
      <c r="W210" s="2"/>
      <c r="X210" s="2"/>
      <c r="Y210" s="2"/>
      <c r="Z210" s="29"/>
    </row>
    <row r="211" spans="1:26" x14ac:dyDescent="0.35">
      <c r="A211" s="28" t="b">
        <v>1</v>
      </c>
      <c r="B211" s="2" t="s">
        <v>429</v>
      </c>
      <c r="C211" s="2" t="s">
        <v>430</v>
      </c>
      <c r="D211" s="2">
        <v>32.42</v>
      </c>
      <c r="E211" s="85">
        <v>8.2299999999999998E-2</v>
      </c>
      <c r="F211" s="2">
        <v>0</v>
      </c>
      <c r="G211" s="35"/>
      <c r="H211" s="35"/>
      <c r="I211" s="2">
        <f t="shared" si="57"/>
        <v>4.6299999999999955</v>
      </c>
      <c r="J211" s="85">
        <f t="shared" si="54"/>
        <v>4.2633333333333354</v>
      </c>
      <c r="K211" s="85">
        <f t="shared" si="58"/>
        <v>-0.36666666666666003</v>
      </c>
      <c r="L211" s="2">
        <f t="shared" si="56"/>
        <v>1.2893703084395733</v>
      </c>
      <c r="M211" s="29"/>
      <c r="N211" s="2"/>
      <c r="O211" s="28" t="b">
        <v>1</v>
      </c>
      <c r="P211" s="2" t="s">
        <v>429</v>
      </c>
      <c r="Q211" s="2" t="s">
        <v>430</v>
      </c>
      <c r="R211" s="2">
        <v>37.049999999999997</v>
      </c>
      <c r="S211" s="85">
        <v>3.8699999999999998E-2</v>
      </c>
      <c r="T211" s="2">
        <v>0</v>
      </c>
      <c r="U211" s="2"/>
      <c r="V211" s="2"/>
      <c r="W211" s="2"/>
      <c r="X211" s="2"/>
      <c r="Y211" s="2"/>
      <c r="Z211" s="29"/>
    </row>
    <row r="212" spans="1:26" x14ac:dyDescent="0.35">
      <c r="A212" s="28" t="b">
        <v>1</v>
      </c>
      <c r="B212" s="2" t="s">
        <v>431</v>
      </c>
      <c r="C212" s="2" t="s">
        <v>432</v>
      </c>
      <c r="D212" s="2">
        <v>31.77</v>
      </c>
      <c r="E212" s="85">
        <v>0.13200000000000001</v>
      </c>
      <c r="F212" s="2">
        <v>0</v>
      </c>
      <c r="G212" s="35" t="s">
        <v>233</v>
      </c>
      <c r="H212" s="35"/>
      <c r="I212" s="2">
        <f t="shared" si="57"/>
        <v>4.2099999999999973</v>
      </c>
      <c r="J212" s="85">
        <f t="shared" si="54"/>
        <v>4.2633333333333354</v>
      </c>
      <c r="K212" s="85">
        <f t="shared" si="58"/>
        <v>5.3333333333338118E-2</v>
      </c>
      <c r="L212" s="2">
        <f t="shared" si="56"/>
        <v>0.96370711839154855</v>
      </c>
      <c r="M212" s="29"/>
      <c r="N212" s="2"/>
      <c r="O212" s="28" t="b">
        <v>1</v>
      </c>
      <c r="P212" s="2" t="s">
        <v>431</v>
      </c>
      <c r="Q212" s="2" t="s">
        <v>432</v>
      </c>
      <c r="R212" s="2">
        <v>35.979999999999997</v>
      </c>
      <c r="S212" s="85">
        <v>7.8299999999999995E-2</v>
      </c>
      <c r="T212" s="2">
        <v>0</v>
      </c>
      <c r="U212" s="2"/>
      <c r="V212" s="2"/>
      <c r="W212" s="2"/>
      <c r="X212" s="2"/>
      <c r="Y212" s="2"/>
      <c r="Z212" s="29"/>
    </row>
    <row r="213" spans="1:26" x14ac:dyDescent="0.35">
      <c r="A213" s="28" t="b">
        <v>1</v>
      </c>
      <c r="B213" s="2" t="s">
        <v>433</v>
      </c>
      <c r="C213" s="2" t="s">
        <v>434</v>
      </c>
      <c r="D213" s="2">
        <v>31.73</v>
      </c>
      <c r="E213" s="85">
        <v>0.13600000000000001</v>
      </c>
      <c r="F213" s="2">
        <v>0</v>
      </c>
      <c r="G213" s="35" t="s">
        <v>233</v>
      </c>
      <c r="H213" s="35"/>
      <c r="I213" s="2">
        <f t="shared" si="57"/>
        <v>4.7600000000000016</v>
      </c>
      <c r="J213" s="85">
        <f t="shared" si="54"/>
        <v>4.2633333333333354</v>
      </c>
      <c r="K213" s="85">
        <f t="shared" si="58"/>
        <v>-0.49666666666666615</v>
      </c>
      <c r="L213" s="2">
        <f t="shared" si="56"/>
        <v>1.410949807118048</v>
      </c>
      <c r="M213" s="29">
        <f t="shared" ref="M213" si="72">AVERAGE(L211:L213)</f>
        <v>1.22134241131639</v>
      </c>
      <c r="N213" s="2"/>
      <c r="O213" s="28" t="b">
        <v>1</v>
      </c>
      <c r="P213" s="2" t="s">
        <v>433</v>
      </c>
      <c r="Q213" s="2" t="s">
        <v>434</v>
      </c>
      <c r="R213" s="2">
        <v>36.49</v>
      </c>
      <c r="S213" s="85">
        <v>5.5800000000000002E-2</v>
      </c>
      <c r="T213" s="2">
        <v>0</v>
      </c>
      <c r="U213" s="2"/>
      <c r="V213" s="2"/>
      <c r="W213" s="2"/>
      <c r="X213" s="2"/>
      <c r="Y213" s="2"/>
      <c r="Z213" s="29"/>
    </row>
    <row r="214" spans="1:26" x14ac:dyDescent="0.35">
      <c r="A214" s="28" t="b">
        <v>1</v>
      </c>
      <c r="B214" s="2" t="s">
        <v>450</v>
      </c>
      <c r="C214" s="2" t="s">
        <v>451</v>
      </c>
      <c r="D214" s="2">
        <v>31.36</v>
      </c>
      <c r="E214" s="85">
        <v>0.17699999999999999</v>
      </c>
      <c r="F214" s="2">
        <v>0</v>
      </c>
      <c r="G214" s="35" t="s">
        <v>233</v>
      </c>
      <c r="H214" s="35"/>
      <c r="I214" s="2">
        <f t="shared" si="57"/>
        <v>5.7800000000000011</v>
      </c>
      <c r="J214" s="85">
        <f t="shared" si="54"/>
        <v>4.2633333333333354</v>
      </c>
      <c r="K214" s="85">
        <f t="shared" si="58"/>
        <v>-1.5166666666666657</v>
      </c>
      <c r="L214" s="2">
        <f t="shared" si="56"/>
        <v>2.8612918648705148</v>
      </c>
      <c r="M214" s="29"/>
      <c r="N214" s="2"/>
      <c r="O214" s="28" t="b">
        <v>1</v>
      </c>
      <c r="P214" s="2" t="s">
        <v>450</v>
      </c>
      <c r="Q214" s="2" t="s">
        <v>451</v>
      </c>
      <c r="R214" s="2">
        <v>37.14</v>
      </c>
      <c r="S214" s="85">
        <v>3.6499999999999998E-2</v>
      </c>
      <c r="T214" s="2">
        <v>0</v>
      </c>
      <c r="U214" s="2"/>
      <c r="V214" s="2"/>
      <c r="W214" s="2"/>
      <c r="X214" s="2"/>
      <c r="Y214" s="2"/>
      <c r="Z214" s="29"/>
    </row>
    <row r="215" spans="1:26" x14ac:dyDescent="0.35">
      <c r="A215" s="28" t="b">
        <v>1</v>
      </c>
      <c r="B215" s="2" t="s">
        <v>452</v>
      </c>
      <c r="C215" s="2" t="s">
        <v>453</v>
      </c>
      <c r="D215" s="2">
        <v>30.48</v>
      </c>
      <c r="E215" s="85">
        <v>0.33800000000000002</v>
      </c>
      <c r="F215" s="2">
        <v>0</v>
      </c>
      <c r="G215" s="35" t="s">
        <v>233</v>
      </c>
      <c r="H215" s="35"/>
      <c r="I215" s="2">
        <f t="shared" si="57"/>
        <v>7.360000000000003</v>
      </c>
      <c r="J215" s="85">
        <f t="shared" si="54"/>
        <v>4.2633333333333354</v>
      </c>
      <c r="K215" s="85">
        <f t="shared" si="58"/>
        <v>-3.0966666666666676</v>
      </c>
      <c r="L215" s="2">
        <f t="shared" si="56"/>
        <v>8.5543999886539108</v>
      </c>
      <c r="M215" s="29"/>
      <c r="N215" s="2"/>
      <c r="O215" s="28" t="b">
        <v>1</v>
      </c>
      <c r="P215" s="2" t="s">
        <v>452</v>
      </c>
      <c r="Q215" s="2" t="s">
        <v>453</v>
      </c>
      <c r="R215" s="2">
        <v>37.840000000000003</v>
      </c>
      <c r="S215" s="85">
        <v>2.3099999999999999E-2</v>
      </c>
      <c r="T215" s="2">
        <v>0</v>
      </c>
      <c r="U215" s="2"/>
      <c r="V215" s="2"/>
      <c r="W215" s="2"/>
      <c r="X215" s="2"/>
      <c r="Y215" s="2"/>
      <c r="Z215" s="29"/>
    </row>
    <row r="216" spans="1:26" x14ac:dyDescent="0.35">
      <c r="A216" s="28" t="b">
        <v>1</v>
      </c>
      <c r="B216" s="2" t="s">
        <v>454</v>
      </c>
      <c r="C216" s="2" t="s">
        <v>455</v>
      </c>
      <c r="D216" s="2">
        <v>30.97</v>
      </c>
      <c r="E216" s="85">
        <v>0.23599999999999999</v>
      </c>
      <c r="F216" s="2">
        <v>0</v>
      </c>
      <c r="G216" s="35" t="s">
        <v>233</v>
      </c>
      <c r="H216" s="35"/>
      <c r="I216" s="2">
        <f t="shared" si="57"/>
        <v>6.2800000000000011</v>
      </c>
      <c r="J216" s="85">
        <f t="shared" si="54"/>
        <v>4.2633333333333354</v>
      </c>
      <c r="K216" s="85">
        <f t="shared" si="58"/>
        <v>-2.0166666666666657</v>
      </c>
      <c r="L216" s="2">
        <f t="shared" si="56"/>
        <v>4.0464777612076874</v>
      </c>
      <c r="M216" s="29">
        <f t="shared" ref="M216" si="73">AVERAGE(L214:L216)</f>
        <v>5.1540565382440375</v>
      </c>
      <c r="N216" s="2"/>
      <c r="O216" s="28" t="b">
        <v>1</v>
      </c>
      <c r="P216" s="2" t="s">
        <v>454</v>
      </c>
      <c r="Q216" s="2" t="s">
        <v>455</v>
      </c>
      <c r="R216" s="2">
        <v>37.25</v>
      </c>
      <c r="S216" s="85">
        <v>3.4000000000000002E-2</v>
      </c>
      <c r="T216" s="2">
        <v>0</v>
      </c>
      <c r="U216" s="2"/>
      <c r="V216" s="2"/>
      <c r="W216" s="2"/>
      <c r="X216" s="2"/>
      <c r="Y216" s="2"/>
      <c r="Z216" s="29"/>
    </row>
    <row r="217" spans="1:26" x14ac:dyDescent="0.35">
      <c r="A217" s="28" t="b">
        <v>1</v>
      </c>
      <c r="B217" s="2" t="s">
        <v>465</v>
      </c>
      <c r="C217" s="2" t="s">
        <v>466</v>
      </c>
      <c r="D217" s="2">
        <v>31.99</v>
      </c>
      <c r="E217" s="85">
        <v>0.112</v>
      </c>
      <c r="F217" s="2">
        <v>0</v>
      </c>
      <c r="G217" s="35" t="s">
        <v>233</v>
      </c>
      <c r="H217" s="35"/>
      <c r="I217" s="2">
        <f t="shared" si="57"/>
        <v>4.0800000000000018</v>
      </c>
      <c r="J217" s="85">
        <f t="shared" si="54"/>
        <v>4.2633333333333354</v>
      </c>
      <c r="K217" s="85">
        <f t="shared" si="58"/>
        <v>0.18333333333333357</v>
      </c>
      <c r="L217" s="2">
        <f t="shared" si="56"/>
        <v>0.88066587359614834</v>
      </c>
      <c r="M217" s="29"/>
      <c r="N217" s="2"/>
      <c r="O217" s="28" t="b">
        <v>1</v>
      </c>
      <c r="P217" s="2" t="s">
        <v>465</v>
      </c>
      <c r="Q217" s="2" t="s">
        <v>466</v>
      </c>
      <c r="R217" s="2">
        <v>36.07</v>
      </c>
      <c r="S217" s="85">
        <v>7.3599999999999999E-2</v>
      </c>
      <c r="T217" s="2">
        <v>0</v>
      </c>
      <c r="U217" s="2"/>
      <c r="V217" s="2"/>
      <c r="W217" s="2"/>
      <c r="X217" s="2"/>
      <c r="Y217" s="2"/>
      <c r="Z217" s="29"/>
    </row>
    <row r="218" spans="1:26" x14ac:dyDescent="0.35">
      <c r="A218" s="28" t="b">
        <v>1</v>
      </c>
      <c r="B218" s="2" t="s">
        <v>467</v>
      </c>
      <c r="C218" s="2" t="s">
        <v>468</v>
      </c>
      <c r="D218" s="2">
        <v>30.9</v>
      </c>
      <c r="E218" s="85">
        <v>0.248</v>
      </c>
      <c r="F218" s="2">
        <v>0</v>
      </c>
      <c r="G218" s="35" t="s">
        <v>233</v>
      </c>
      <c r="H218" s="35"/>
      <c r="I218" s="2">
        <f t="shared" si="57"/>
        <v>6.0200000000000031</v>
      </c>
      <c r="J218" s="85">
        <f t="shared" si="54"/>
        <v>4.2633333333333354</v>
      </c>
      <c r="K218" s="85">
        <f t="shared" si="58"/>
        <v>-1.7566666666666677</v>
      </c>
      <c r="L218" s="2">
        <f t="shared" si="56"/>
        <v>3.3791646946200977</v>
      </c>
      <c r="M218" s="29"/>
      <c r="N218" s="2"/>
      <c r="O218" s="28" t="b">
        <v>1</v>
      </c>
      <c r="P218" s="2" t="s">
        <v>467</v>
      </c>
      <c r="Q218" s="2" t="s">
        <v>468</v>
      </c>
      <c r="R218" s="2">
        <v>36.92</v>
      </c>
      <c r="S218" s="85">
        <v>4.2200000000000001E-2</v>
      </c>
      <c r="T218" s="2">
        <v>0</v>
      </c>
      <c r="U218" s="2"/>
      <c r="V218" s="2"/>
      <c r="W218" s="2"/>
      <c r="X218" s="2"/>
      <c r="Y218" s="2"/>
      <c r="Z218" s="29"/>
    </row>
    <row r="219" spans="1:26" x14ac:dyDescent="0.35">
      <c r="A219" s="28" t="b">
        <v>1</v>
      </c>
      <c r="B219" s="2" t="s">
        <v>469</v>
      </c>
      <c r="C219" s="2" t="s">
        <v>470</v>
      </c>
      <c r="D219" s="2">
        <v>31.84</v>
      </c>
      <c r="E219" s="85">
        <v>0.125</v>
      </c>
      <c r="F219" s="2">
        <v>0</v>
      </c>
      <c r="G219" s="35" t="s">
        <v>233</v>
      </c>
      <c r="H219" s="35"/>
      <c r="I219" s="2">
        <f t="shared" si="57"/>
        <v>4.6800000000000033</v>
      </c>
      <c r="J219" s="85">
        <f t="shared" si="54"/>
        <v>4.2633333333333354</v>
      </c>
      <c r="K219" s="85">
        <f t="shared" si="58"/>
        <v>-0.41666666666666785</v>
      </c>
      <c r="L219" s="2">
        <f t="shared" si="56"/>
        <v>1.3348398541700355</v>
      </c>
      <c r="M219" s="29">
        <f t="shared" ref="M219" si="74">AVERAGE(L217:L219)</f>
        <v>1.8648901407954275</v>
      </c>
      <c r="N219" s="2"/>
      <c r="O219" s="28" t="b">
        <v>1</v>
      </c>
      <c r="P219" s="2" t="s">
        <v>469</v>
      </c>
      <c r="Q219" s="2" t="s">
        <v>470</v>
      </c>
      <c r="R219" s="2">
        <v>36.520000000000003</v>
      </c>
      <c r="S219" s="85">
        <v>5.4800000000000001E-2</v>
      </c>
      <c r="T219" s="2">
        <v>0</v>
      </c>
      <c r="U219" s="2"/>
      <c r="V219" s="2"/>
      <c r="W219" s="2"/>
      <c r="X219" s="2"/>
      <c r="Y219" s="2"/>
      <c r="Z219" s="29"/>
    </row>
    <row r="220" spans="1:26" x14ac:dyDescent="0.35">
      <c r="A220" s="28" t="b">
        <v>1</v>
      </c>
      <c r="B220" s="2" t="s">
        <v>480</v>
      </c>
      <c r="C220" s="2" t="s">
        <v>481</v>
      </c>
      <c r="D220" s="2">
        <v>31.34</v>
      </c>
      <c r="E220" s="85">
        <v>0.18099999999999999</v>
      </c>
      <c r="F220" s="2">
        <v>0</v>
      </c>
      <c r="G220" s="35" t="s">
        <v>233</v>
      </c>
      <c r="H220" s="35"/>
      <c r="I220" s="2">
        <f t="shared" si="57"/>
        <v>5.9599999999999973</v>
      </c>
      <c r="J220" s="85">
        <f t="shared" si="54"/>
        <v>4.2633333333333354</v>
      </c>
      <c r="K220" s="85">
        <f t="shared" si="58"/>
        <v>-1.6966666666666619</v>
      </c>
      <c r="L220" s="2">
        <f t="shared" si="56"/>
        <v>3.2415114448397611</v>
      </c>
      <c r="M220" s="29"/>
      <c r="N220" s="2"/>
      <c r="O220" s="28" t="b">
        <v>1</v>
      </c>
      <c r="P220" s="2" t="s">
        <v>480</v>
      </c>
      <c r="Q220" s="2" t="s">
        <v>481</v>
      </c>
      <c r="R220" s="2">
        <v>37.299999999999997</v>
      </c>
      <c r="S220" s="85">
        <v>3.2899999999999999E-2</v>
      </c>
      <c r="T220" s="2">
        <v>0</v>
      </c>
      <c r="U220" s="2"/>
      <c r="V220" s="2"/>
      <c r="W220" s="2"/>
      <c r="X220" s="2"/>
      <c r="Y220" s="2"/>
      <c r="Z220" s="29"/>
    </row>
    <row r="221" spans="1:26" x14ac:dyDescent="0.35">
      <c r="A221" s="28" t="b">
        <v>1</v>
      </c>
      <c r="B221" s="2" t="s">
        <v>482</v>
      </c>
      <c r="C221" s="2" t="s">
        <v>483</v>
      </c>
      <c r="D221" s="2">
        <v>31.01</v>
      </c>
      <c r="E221" s="85">
        <v>0.22900000000000001</v>
      </c>
      <c r="F221" s="2">
        <v>0</v>
      </c>
      <c r="G221" s="35" t="s">
        <v>233</v>
      </c>
      <c r="H221" s="35"/>
      <c r="I221" s="2">
        <f t="shared" si="57"/>
        <v>7.8499999999999979</v>
      </c>
      <c r="J221" s="85">
        <f t="shared" si="54"/>
        <v>4.2633333333333354</v>
      </c>
      <c r="K221" s="85">
        <f t="shared" si="58"/>
        <v>-3.5866666666666625</v>
      </c>
      <c r="L221" s="2">
        <f t="shared" si="56"/>
        <v>12.014183229078126</v>
      </c>
      <c r="M221" s="29"/>
      <c r="N221" s="2"/>
      <c r="O221" s="28" t="b">
        <v>1</v>
      </c>
      <c r="P221" s="2" t="s">
        <v>482</v>
      </c>
      <c r="Q221" s="2" t="s">
        <v>483</v>
      </c>
      <c r="R221" s="2">
        <v>38.86</v>
      </c>
      <c r="S221" s="85">
        <v>1.1900000000000001E-2</v>
      </c>
      <c r="T221" s="2">
        <v>0</v>
      </c>
      <c r="U221" s="2"/>
      <c r="V221" s="2"/>
      <c r="W221" s="2"/>
      <c r="X221" s="2"/>
      <c r="Y221" s="2"/>
      <c r="Z221" s="29"/>
    </row>
    <row r="222" spans="1:26" x14ac:dyDescent="0.35">
      <c r="A222" s="28" t="b">
        <v>1</v>
      </c>
      <c r="B222" s="2" t="s">
        <v>484</v>
      </c>
      <c r="C222" s="2" t="s">
        <v>485</v>
      </c>
      <c r="D222" s="2">
        <v>31.3</v>
      </c>
      <c r="E222" s="85">
        <v>0.186</v>
      </c>
      <c r="F222" s="2">
        <v>0</v>
      </c>
      <c r="G222" s="35" t="s">
        <v>233</v>
      </c>
      <c r="H222" s="35"/>
      <c r="I222" s="2">
        <f t="shared" si="57"/>
        <v>6.139999999999997</v>
      </c>
      <c r="J222" s="85">
        <f t="shared" si="54"/>
        <v>4.2633333333333354</v>
      </c>
      <c r="K222" s="85">
        <f t="shared" si="58"/>
        <v>-1.8766666666666616</v>
      </c>
      <c r="L222" s="2">
        <f t="shared" si="56"/>
        <v>3.6722560798608659</v>
      </c>
      <c r="M222" s="29">
        <f t="shared" ref="M222" si="75">AVERAGE(L220:L222)</f>
        <v>6.3093169179262505</v>
      </c>
      <c r="N222" s="2"/>
      <c r="O222" s="28" t="b">
        <v>1</v>
      </c>
      <c r="P222" s="2" t="s">
        <v>484</v>
      </c>
      <c r="Q222" s="2" t="s">
        <v>485</v>
      </c>
      <c r="R222" s="2">
        <v>37.44</v>
      </c>
      <c r="S222" s="85">
        <v>2.9899999999999999E-2</v>
      </c>
      <c r="T222" s="2">
        <v>0</v>
      </c>
      <c r="U222" s="2"/>
      <c r="V222" s="2"/>
      <c r="W222" s="2"/>
      <c r="X222" s="2"/>
      <c r="Y222" s="2"/>
      <c r="Z222" s="29"/>
    </row>
    <row r="223" spans="1:26" x14ac:dyDescent="0.35">
      <c r="A223" s="28" t="b">
        <v>1</v>
      </c>
      <c r="B223" s="2" t="s">
        <v>495</v>
      </c>
      <c r="C223" s="2" t="s">
        <v>496</v>
      </c>
      <c r="D223" s="2">
        <v>30.07</v>
      </c>
      <c r="E223" s="85">
        <v>0.45400000000000001</v>
      </c>
      <c r="F223" s="2">
        <v>0</v>
      </c>
      <c r="G223" s="35" t="s">
        <v>233</v>
      </c>
      <c r="H223" s="35"/>
      <c r="I223" s="2">
        <f t="shared" si="57"/>
        <v>6.57</v>
      </c>
      <c r="J223" s="85">
        <f t="shared" si="54"/>
        <v>4.2633333333333354</v>
      </c>
      <c r="K223" s="85">
        <f t="shared" si="58"/>
        <v>-2.3066666666666649</v>
      </c>
      <c r="L223" s="2">
        <f t="shared" si="56"/>
        <v>4.9473866936377435</v>
      </c>
      <c r="M223" s="29"/>
      <c r="N223" s="2"/>
      <c r="O223" s="28" t="b">
        <v>1</v>
      </c>
      <c r="P223" s="2" t="s">
        <v>495</v>
      </c>
      <c r="Q223" s="2" t="s">
        <v>496</v>
      </c>
      <c r="R223" s="2">
        <v>36.64</v>
      </c>
      <c r="S223" s="85">
        <v>5.0700000000000002E-2</v>
      </c>
      <c r="T223" s="2">
        <v>0</v>
      </c>
      <c r="U223" s="2"/>
      <c r="V223" s="2"/>
      <c r="W223" s="2"/>
      <c r="X223" s="2"/>
      <c r="Y223" s="2"/>
      <c r="Z223" s="29"/>
    </row>
    <row r="224" spans="1:26" x14ac:dyDescent="0.35">
      <c r="A224" s="28" t="b">
        <v>1</v>
      </c>
      <c r="B224" s="2" t="s">
        <v>497</v>
      </c>
      <c r="C224" s="2" t="s">
        <v>498</v>
      </c>
      <c r="D224" s="2">
        <v>29.78</v>
      </c>
      <c r="E224" s="85">
        <v>0.56200000000000006</v>
      </c>
      <c r="F224" s="2">
        <v>0</v>
      </c>
      <c r="G224" s="35" t="s">
        <v>233</v>
      </c>
      <c r="H224" s="35"/>
      <c r="I224" s="2">
        <f t="shared" si="57"/>
        <v>6.8599999999999994</v>
      </c>
      <c r="J224" s="85">
        <f t="shared" si="54"/>
        <v>4.2633333333333354</v>
      </c>
      <c r="K224" s="85">
        <f t="shared" si="58"/>
        <v>-2.596666666666664</v>
      </c>
      <c r="L224" s="2">
        <f t="shared" si="56"/>
        <v>6.0488742409592913</v>
      </c>
      <c r="M224" s="29"/>
      <c r="N224" s="2"/>
      <c r="O224" s="28" t="b">
        <v>1</v>
      </c>
      <c r="P224" s="2" t="s">
        <v>497</v>
      </c>
      <c r="Q224" s="2" t="s">
        <v>498</v>
      </c>
      <c r="R224" s="2">
        <v>36.64</v>
      </c>
      <c r="S224" s="85">
        <v>5.0599999999999999E-2</v>
      </c>
      <c r="T224" s="2">
        <v>0</v>
      </c>
      <c r="U224" s="2"/>
      <c r="V224" s="2"/>
      <c r="W224" s="2"/>
      <c r="X224" s="2"/>
      <c r="Y224" s="2"/>
      <c r="Z224" s="29"/>
    </row>
    <row r="225" spans="1:26" x14ac:dyDescent="0.35">
      <c r="A225" s="28" t="b">
        <v>1</v>
      </c>
      <c r="B225" s="2" t="s">
        <v>499</v>
      </c>
      <c r="C225" s="2" t="s">
        <v>500</v>
      </c>
      <c r="D225" s="2">
        <v>29.94</v>
      </c>
      <c r="E225" s="85">
        <v>0.498</v>
      </c>
      <c r="F225" s="2">
        <v>0</v>
      </c>
      <c r="G225" s="35" t="s">
        <v>233</v>
      </c>
      <c r="H225" s="35"/>
      <c r="I225" s="2">
        <f t="shared" si="57"/>
        <v>5.9199999999999982</v>
      </c>
      <c r="J225" s="85">
        <f t="shared" si="54"/>
        <v>4.2633333333333354</v>
      </c>
      <c r="K225" s="85">
        <f t="shared" si="58"/>
        <v>-1.6566666666666627</v>
      </c>
      <c r="L225" s="2">
        <f t="shared" si="56"/>
        <v>3.1528721439169418</v>
      </c>
      <c r="M225" s="29">
        <f t="shared" ref="M225" si="76">AVERAGE(L223:L225)</f>
        <v>4.7163776928379919</v>
      </c>
      <c r="N225" s="2"/>
      <c r="O225" s="28" t="b">
        <v>1</v>
      </c>
      <c r="P225" s="2" t="s">
        <v>499</v>
      </c>
      <c r="Q225" s="2" t="s">
        <v>500</v>
      </c>
      <c r="R225" s="2">
        <v>35.86</v>
      </c>
      <c r="S225" s="85">
        <v>8.43E-2</v>
      </c>
      <c r="T225" s="2">
        <v>0</v>
      </c>
      <c r="U225" s="2"/>
      <c r="V225" s="2"/>
      <c r="W225" s="2"/>
      <c r="X225" s="2"/>
      <c r="Y225" s="2"/>
      <c r="Z225" s="29"/>
    </row>
    <row r="226" spans="1:26" x14ac:dyDescent="0.35">
      <c r="A226" s="28" t="b">
        <v>1</v>
      </c>
      <c r="B226" s="2" t="s">
        <v>510</v>
      </c>
      <c r="C226" s="2" t="s">
        <v>511</v>
      </c>
      <c r="D226" s="2">
        <v>29.88</v>
      </c>
      <c r="E226" s="85">
        <v>0.52100000000000002</v>
      </c>
      <c r="F226" s="2">
        <v>0</v>
      </c>
      <c r="G226" s="35" t="s">
        <v>233</v>
      </c>
      <c r="H226" s="35"/>
      <c r="I226" s="2">
        <f t="shared" si="57"/>
        <v>5.379999999999999</v>
      </c>
      <c r="J226" s="85">
        <f t="shared" si="54"/>
        <v>4.2633333333333354</v>
      </c>
      <c r="K226" s="85">
        <f t="shared" si="58"/>
        <v>-1.1166666666666636</v>
      </c>
      <c r="L226" s="2">
        <f t="shared" si="56"/>
        <v>2.1684537406028319</v>
      </c>
      <c r="M226" s="29"/>
      <c r="N226" s="2"/>
      <c r="O226" s="28" t="b">
        <v>1</v>
      </c>
      <c r="P226" s="2" t="s">
        <v>510</v>
      </c>
      <c r="Q226" s="2" t="s">
        <v>511</v>
      </c>
      <c r="R226" s="2">
        <v>35.26</v>
      </c>
      <c r="S226" s="85">
        <v>0.125</v>
      </c>
      <c r="T226" s="2">
        <v>0</v>
      </c>
      <c r="U226" s="2" t="s">
        <v>233</v>
      </c>
      <c r="V226" s="2"/>
      <c r="W226" s="2"/>
      <c r="X226" s="2"/>
      <c r="Y226" s="2"/>
      <c r="Z226" s="29"/>
    </row>
    <row r="227" spans="1:26" x14ac:dyDescent="0.35">
      <c r="A227" s="28" t="b">
        <v>1</v>
      </c>
      <c r="B227" s="2" t="s">
        <v>512</v>
      </c>
      <c r="C227" s="2" t="s">
        <v>513</v>
      </c>
      <c r="D227" s="2">
        <v>29.88</v>
      </c>
      <c r="E227" s="85">
        <v>0.52300000000000002</v>
      </c>
      <c r="F227" s="2">
        <v>0</v>
      </c>
      <c r="G227" s="35" t="s">
        <v>233</v>
      </c>
      <c r="H227" s="35"/>
      <c r="I227" s="2">
        <f t="shared" si="57"/>
        <v>5.6900000000000013</v>
      </c>
      <c r="J227" s="85">
        <f t="shared" si="54"/>
        <v>4.2633333333333354</v>
      </c>
      <c r="K227" s="85">
        <f t="shared" si="58"/>
        <v>-1.4266666666666659</v>
      </c>
      <c r="L227" s="2">
        <f t="shared" si="56"/>
        <v>2.6882487991868329</v>
      </c>
      <c r="M227" s="29"/>
      <c r="N227" s="2"/>
      <c r="O227" s="28" t="b">
        <v>1</v>
      </c>
      <c r="P227" s="2" t="s">
        <v>512</v>
      </c>
      <c r="Q227" s="2" t="s">
        <v>513</v>
      </c>
      <c r="R227" s="2">
        <v>35.57</v>
      </c>
      <c r="S227" s="85">
        <v>0.10199999999999999</v>
      </c>
      <c r="T227" s="2">
        <v>0</v>
      </c>
      <c r="U227" s="2" t="s">
        <v>233</v>
      </c>
      <c r="V227" s="2"/>
      <c r="W227" s="2"/>
      <c r="X227" s="2"/>
      <c r="Y227" s="2"/>
      <c r="Z227" s="29"/>
    </row>
    <row r="228" spans="1:26" x14ac:dyDescent="0.35">
      <c r="A228" s="28" t="b">
        <v>1</v>
      </c>
      <c r="B228" s="2" t="s">
        <v>514</v>
      </c>
      <c r="C228" s="2" t="s">
        <v>515</v>
      </c>
      <c r="D228" s="2">
        <v>29.77</v>
      </c>
      <c r="E228" s="85">
        <v>0.56499999999999995</v>
      </c>
      <c r="F228" s="2">
        <v>0</v>
      </c>
      <c r="G228" s="35" t="s">
        <v>233</v>
      </c>
      <c r="H228" s="35"/>
      <c r="I228" s="2">
        <f t="shared" si="57"/>
        <v>5.4199999999999982</v>
      </c>
      <c r="J228" s="85">
        <f t="shared" si="54"/>
        <v>4.2633333333333354</v>
      </c>
      <c r="K228" s="85">
        <f t="shared" si="58"/>
        <v>-1.1566666666666627</v>
      </c>
      <c r="L228" s="2">
        <f t="shared" si="56"/>
        <v>2.2294172731778379</v>
      </c>
      <c r="M228" s="29">
        <f t="shared" ref="M228" si="77">AVERAGE(L226:L228)</f>
        <v>2.3620399376558345</v>
      </c>
      <c r="N228" s="2"/>
      <c r="O228" s="28" t="b">
        <v>1</v>
      </c>
      <c r="P228" s="2" t="s">
        <v>514</v>
      </c>
      <c r="Q228" s="2" t="s">
        <v>515</v>
      </c>
      <c r="R228" s="2">
        <v>35.19</v>
      </c>
      <c r="S228" s="85">
        <v>0.13100000000000001</v>
      </c>
      <c r="T228" s="2">
        <v>0</v>
      </c>
      <c r="U228" s="2" t="s">
        <v>233</v>
      </c>
      <c r="V228" s="2"/>
      <c r="W228" s="2"/>
      <c r="X228" s="2"/>
      <c r="Y228" s="2"/>
      <c r="Z228" s="29"/>
    </row>
    <row r="229" spans="1:26" x14ac:dyDescent="0.35">
      <c r="A229" s="28" t="b">
        <v>1</v>
      </c>
      <c r="B229" s="2" t="s">
        <v>525</v>
      </c>
      <c r="C229" s="2" t="s">
        <v>526</v>
      </c>
      <c r="D229" s="2">
        <v>30.85</v>
      </c>
      <c r="E229" s="85">
        <v>0.25800000000000001</v>
      </c>
      <c r="F229" s="2">
        <v>0</v>
      </c>
      <c r="G229" s="35" t="s">
        <v>233</v>
      </c>
      <c r="H229" s="35"/>
      <c r="I229" s="2">
        <f t="shared" si="57"/>
        <v>4.8999999999999986</v>
      </c>
      <c r="J229" s="85">
        <f t="shared" si="54"/>
        <v>4.2633333333333354</v>
      </c>
      <c r="K229" s="85">
        <f t="shared" si="58"/>
        <v>-0.63666666666666316</v>
      </c>
      <c r="L229" s="2">
        <f t="shared" si="56"/>
        <v>1.5547328107084908</v>
      </c>
      <c r="M229" s="29"/>
      <c r="N229" s="2"/>
      <c r="O229" s="28" t="b">
        <v>1</v>
      </c>
      <c r="P229" s="2" t="s">
        <v>525</v>
      </c>
      <c r="Q229" s="2" t="s">
        <v>526</v>
      </c>
      <c r="R229" s="2">
        <v>35.75</v>
      </c>
      <c r="S229" s="85">
        <v>9.0999999999999998E-2</v>
      </c>
      <c r="T229" s="2">
        <v>0</v>
      </c>
      <c r="U229" s="2"/>
      <c r="V229" s="2"/>
      <c r="W229" s="2"/>
      <c r="X229" s="2"/>
      <c r="Y229" s="2"/>
      <c r="Z229" s="29"/>
    </row>
    <row r="230" spans="1:26" x14ac:dyDescent="0.35">
      <c r="A230" s="28" t="b">
        <v>1</v>
      </c>
      <c r="B230" s="2" t="s">
        <v>527</v>
      </c>
      <c r="C230" s="2" t="s">
        <v>528</v>
      </c>
      <c r="D230" s="2">
        <v>30.88</v>
      </c>
      <c r="E230" s="85">
        <v>0.253</v>
      </c>
      <c r="F230" s="2">
        <v>0</v>
      </c>
      <c r="G230" s="35" t="s">
        <v>233</v>
      </c>
      <c r="H230" s="35"/>
      <c r="I230" s="2">
        <f t="shared" si="57"/>
        <v>5.9899999999999984</v>
      </c>
      <c r="J230" s="85">
        <f t="shared" si="54"/>
        <v>4.2633333333333354</v>
      </c>
      <c r="K230" s="85">
        <f t="shared" si="58"/>
        <v>-1.726666666666663</v>
      </c>
      <c r="L230" s="2">
        <f t="shared" si="56"/>
        <v>3.3096224908000424</v>
      </c>
      <c r="M230" s="29"/>
      <c r="N230" s="2"/>
      <c r="O230" s="28" t="b">
        <v>1</v>
      </c>
      <c r="P230" s="2" t="s">
        <v>527</v>
      </c>
      <c r="Q230" s="2" t="s">
        <v>528</v>
      </c>
      <c r="R230" s="2">
        <v>36.869999999999997</v>
      </c>
      <c r="S230" s="85">
        <v>4.3499999999999997E-2</v>
      </c>
      <c r="T230" s="2">
        <v>0</v>
      </c>
      <c r="U230" s="2"/>
      <c r="V230" s="2"/>
      <c r="W230" s="2"/>
      <c r="X230" s="2"/>
      <c r="Y230" s="2"/>
      <c r="Z230" s="29"/>
    </row>
    <row r="231" spans="1:26" x14ac:dyDescent="0.35">
      <c r="A231" s="28" t="b">
        <v>1</v>
      </c>
      <c r="B231" s="2" t="s">
        <v>529</v>
      </c>
      <c r="C231" s="2" t="s">
        <v>530</v>
      </c>
      <c r="D231" s="2">
        <v>30.23</v>
      </c>
      <c r="E231" s="85">
        <v>0.40600000000000003</v>
      </c>
      <c r="F231" s="2">
        <v>0</v>
      </c>
      <c r="G231" s="35" t="s">
        <v>233</v>
      </c>
      <c r="H231" s="35"/>
      <c r="I231" s="2">
        <f t="shared" si="57"/>
        <v>5.23</v>
      </c>
      <c r="J231" s="85">
        <f t="shared" si="54"/>
        <v>4.2633333333333354</v>
      </c>
      <c r="K231" s="85">
        <f t="shared" si="58"/>
        <v>-0.96666666666666501</v>
      </c>
      <c r="L231" s="2">
        <f t="shared" si="56"/>
        <v>1.9543199368684896</v>
      </c>
      <c r="M231" s="29">
        <f t="shared" ref="M231" si="78">AVERAGE(L229:L231)</f>
        <v>2.2728917461256741</v>
      </c>
      <c r="N231" s="2"/>
      <c r="O231" s="28" t="b">
        <v>1</v>
      </c>
      <c r="P231" s="2" t="s">
        <v>529</v>
      </c>
      <c r="Q231" s="2" t="s">
        <v>530</v>
      </c>
      <c r="R231" s="2">
        <v>35.46</v>
      </c>
      <c r="S231" s="85">
        <v>0.11</v>
      </c>
      <c r="T231" s="2">
        <v>0</v>
      </c>
      <c r="U231" s="2" t="s">
        <v>233</v>
      </c>
      <c r="V231" s="2"/>
      <c r="W231" s="2"/>
      <c r="X231" s="2"/>
      <c r="Y231" s="2"/>
      <c r="Z231" s="29"/>
    </row>
    <row r="232" spans="1:26" x14ac:dyDescent="0.35">
      <c r="A232" s="28" t="b">
        <v>1</v>
      </c>
      <c r="B232" s="2" t="s">
        <v>321</v>
      </c>
      <c r="C232" s="2" t="s">
        <v>322</v>
      </c>
      <c r="D232" s="2">
        <v>34.25</v>
      </c>
      <c r="E232" s="85">
        <v>2.1600000000000001E-2</v>
      </c>
      <c r="F232" s="2">
        <v>0</v>
      </c>
      <c r="G232" s="35"/>
      <c r="H232" s="35"/>
      <c r="I232" s="2">
        <f t="shared" si="57"/>
        <v>5.75</v>
      </c>
      <c r="J232" s="85">
        <f t="shared" si="54"/>
        <v>4.2633333333333354</v>
      </c>
      <c r="K232" s="85">
        <f t="shared" si="58"/>
        <v>-1.4866666666666646</v>
      </c>
      <c r="L232" s="2">
        <f t="shared" si="56"/>
        <v>2.8024073297745304</v>
      </c>
      <c r="M232" s="29"/>
      <c r="N232" s="2"/>
      <c r="O232" s="28" t="b">
        <v>1</v>
      </c>
      <c r="P232" s="2" t="s">
        <v>321</v>
      </c>
      <c r="Q232" s="2" t="s">
        <v>322</v>
      </c>
      <c r="R232" s="2">
        <v>40</v>
      </c>
      <c r="S232" s="85">
        <v>5.6100000000000004E-3</v>
      </c>
      <c r="T232" s="2">
        <v>0</v>
      </c>
      <c r="U232" s="2" t="s">
        <v>227</v>
      </c>
      <c r="V232" s="2"/>
      <c r="W232" s="2"/>
      <c r="X232" s="2"/>
      <c r="Y232" s="2"/>
      <c r="Z232" s="29"/>
    </row>
    <row r="233" spans="1:26" x14ac:dyDescent="0.35">
      <c r="A233" s="28" t="b">
        <v>1</v>
      </c>
      <c r="B233" s="2" t="s">
        <v>323</v>
      </c>
      <c r="C233" s="2" t="s">
        <v>324</v>
      </c>
      <c r="D233" s="2">
        <v>31.26</v>
      </c>
      <c r="E233" s="85">
        <v>0.191</v>
      </c>
      <c r="F233" s="2">
        <v>0</v>
      </c>
      <c r="G233" s="35" t="s">
        <v>233</v>
      </c>
      <c r="H233" s="35"/>
      <c r="I233" s="2">
        <f t="shared" si="57"/>
        <v>8.7399999999999984</v>
      </c>
      <c r="J233" s="85">
        <f t="shared" si="54"/>
        <v>4.2633333333333354</v>
      </c>
      <c r="K233" s="85">
        <f t="shared" si="58"/>
        <v>-4.476666666666663</v>
      </c>
      <c r="L233" s="2">
        <f t="shared" si="56"/>
        <v>22.264397506854603</v>
      </c>
      <c r="M233" s="29"/>
      <c r="N233" s="2"/>
      <c r="O233" s="28" t="b">
        <v>1</v>
      </c>
      <c r="P233" s="2" t="s">
        <v>323</v>
      </c>
      <c r="Q233" s="2" t="s">
        <v>324</v>
      </c>
      <c r="R233" s="2">
        <v>40</v>
      </c>
      <c r="S233" s="85">
        <v>5.6100000000000004E-3</v>
      </c>
      <c r="T233" s="2">
        <v>0</v>
      </c>
      <c r="U233" s="2" t="s">
        <v>227</v>
      </c>
      <c r="V233" s="2"/>
      <c r="W233" s="2"/>
      <c r="X233" s="2"/>
      <c r="Y233" s="2"/>
      <c r="Z233" s="29"/>
    </row>
    <row r="234" spans="1:26" x14ac:dyDescent="0.35">
      <c r="A234" s="28" t="b">
        <v>1</v>
      </c>
      <c r="B234" s="2" t="s">
        <v>325</v>
      </c>
      <c r="C234" s="2" t="s">
        <v>326</v>
      </c>
      <c r="D234" s="2">
        <v>33.770000000000003</v>
      </c>
      <c r="E234" s="85">
        <v>3.0800000000000001E-2</v>
      </c>
      <c r="F234" s="2">
        <v>0</v>
      </c>
      <c r="G234" s="35"/>
      <c r="H234" s="35"/>
      <c r="I234" s="2">
        <f t="shared" si="57"/>
        <v>6.2299999999999969</v>
      </c>
      <c r="J234" s="85">
        <f t="shared" ref="J234:J294" si="79">$U$156-$G$156</f>
        <v>4.2633333333333354</v>
      </c>
      <c r="K234" s="85">
        <f t="shared" si="58"/>
        <v>-1.9666666666666615</v>
      </c>
      <c r="L234" s="2">
        <f t="shared" ref="L234:L294" si="80">2^(-K234)</f>
        <v>3.908639873736969</v>
      </c>
      <c r="M234" s="29">
        <f t="shared" ref="M234" si="81">AVERAGE(L232:L234)</f>
        <v>9.658481570122035</v>
      </c>
      <c r="N234" s="2"/>
      <c r="O234" s="28" t="b">
        <v>1</v>
      </c>
      <c r="P234" s="2" t="s">
        <v>325</v>
      </c>
      <c r="Q234" s="2" t="s">
        <v>326</v>
      </c>
      <c r="R234" s="2">
        <v>40</v>
      </c>
      <c r="S234" s="85">
        <v>5.6100000000000004E-3</v>
      </c>
      <c r="T234" s="2">
        <v>0</v>
      </c>
      <c r="U234" s="2" t="s">
        <v>227</v>
      </c>
      <c r="V234" s="2"/>
      <c r="W234" s="2"/>
      <c r="X234" s="2"/>
      <c r="Y234" s="2"/>
      <c r="Z234" s="29"/>
    </row>
    <row r="235" spans="1:26" x14ac:dyDescent="0.35">
      <c r="A235" s="28" t="b">
        <v>1</v>
      </c>
      <c r="B235" s="2" t="s">
        <v>339</v>
      </c>
      <c r="C235" s="2" t="s">
        <v>340</v>
      </c>
      <c r="D235" s="2">
        <v>32.979999999999997</v>
      </c>
      <c r="E235" s="85">
        <v>5.4600000000000003E-2</v>
      </c>
      <c r="F235" s="2">
        <v>0</v>
      </c>
      <c r="G235" s="35"/>
      <c r="H235" s="35"/>
      <c r="I235" s="2">
        <f t="shared" si="57"/>
        <v>3.0900000000000034</v>
      </c>
      <c r="J235" s="85">
        <f t="shared" si="79"/>
        <v>4.2633333333333354</v>
      </c>
      <c r="K235" s="85">
        <f t="shared" si="58"/>
        <v>1.173333333333332</v>
      </c>
      <c r="L235" s="2">
        <f t="shared" si="80"/>
        <v>0.44339569458159561</v>
      </c>
      <c r="M235" s="29"/>
      <c r="N235" s="2"/>
      <c r="O235" s="28" t="b">
        <v>1</v>
      </c>
      <c r="P235" s="2" t="s">
        <v>339</v>
      </c>
      <c r="Q235" s="2" t="s">
        <v>340</v>
      </c>
      <c r="R235" s="2">
        <v>36.07</v>
      </c>
      <c r="S235" s="85">
        <v>7.3499999999999996E-2</v>
      </c>
      <c r="T235" s="2">
        <v>0</v>
      </c>
      <c r="U235" s="2"/>
      <c r="V235" s="2"/>
      <c r="W235" s="2"/>
      <c r="X235" s="2"/>
      <c r="Y235" s="2"/>
      <c r="Z235" s="29"/>
    </row>
    <row r="236" spans="1:26" x14ac:dyDescent="0.35">
      <c r="A236" s="28" t="b">
        <v>1</v>
      </c>
      <c r="B236" s="2" t="s">
        <v>341</v>
      </c>
      <c r="C236" s="2" t="s">
        <v>342</v>
      </c>
      <c r="D236" s="2">
        <v>30.65</v>
      </c>
      <c r="E236" s="85">
        <v>0.29899999999999999</v>
      </c>
      <c r="F236" s="2">
        <v>0</v>
      </c>
      <c r="G236" s="35" t="s">
        <v>233</v>
      </c>
      <c r="H236" s="35"/>
      <c r="I236" s="2">
        <f t="shared" si="57"/>
        <v>6.6000000000000014</v>
      </c>
      <c r="J236" s="85">
        <f t="shared" si="79"/>
        <v>4.2633333333333354</v>
      </c>
      <c r="K236" s="85">
        <f t="shared" si="58"/>
        <v>-2.336666666666666</v>
      </c>
      <c r="L236" s="2">
        <f t="shared" si="80"/>
        <v>5.051341804766559</v>
      </c>
      <c r="M236" s="29"/>
      <c r="N236" s="2"/>
      <c r="O236" s="28" t="b">
        <v>1</v>
      </c>
      <c r="P236" s="2" t="s">
        <v>341</v>
      </c>
      <c r="Q236" s="2" t="s">
        <v>342</v>
      </c>
      <c r="R236" s="2">
        <v>37.25</v>
      </c>
      <c r="S236" s="85">
        <v>3.4099999999999998E-2</v>
      </c>
      <c r="T236" s="2">
        <v>0</v>
      </c>
      <c r="U236" s="2"/>
      <c r="V236" s="2"/>
      <c r="W236" s="2"/>
      <c r="X236" s="2"/>
      <c r="Y236" s="2"/>
      <c r="Z236" s="29"/>
    </row>
    <row r="237" spans="1:26" x14ac:dyDescent="0.35">
      <c r="A237" s="28" t="b">
        <v>1</v>
      </c>
      <c r="B237" s="2" t="s">
        <v>343</v>
      </c>
      <c r="C237" s="2" t="s">
        <v>344</v>
      </c>
      <c r="D237" s="2">
        <v>32.65</v>
      </c>
      <c r="E237" s="85">
        <v>6.9699999999999998E-2</v>
      </c>
      <c r="F237" s="2">
        <v>0</v>
      </c>
      <c r="G237" s="35"/>
      <c r="H237" s="35"/>
      <c r="I237" s="2">
        <f t="shared" ref="I237:I294" si="82">R237-D237</f>
        <v>3.9600000000000009</v>
      </c>
      <c r="J237" s="85">
        <f t="shared" si="79"/>
        <v>4.2633333333333354</v>
      </c>
      <c r="K237" s="85">
        <f t="shared" ref="K237:K294" si="83">J237-I237</f>
        <v>0.30333333333333456</v>
      </c>
      <c r="L237" s="2">
        <f t="shared" si="80"/>
        <v>0.81037786120994248</v>
      </c>
      <c r="M237" s="29">
        <f t="shared" ref="M237" si="84">AVERAGE(L235:L237)</f>
        <v>2.1017051201860322</v>
      </c>
      <c r="N237" s="2"/>
      <c r="O237" s="28" t="b">
        <v>1</v>
      </c>
      <c r="P237" s="2" t="s">
        <v>343</v>
      </c>
      <c r="Q237" s="2" t="s">
        <v>344</v>
      </c>
      <c r="R237" s="2">
        <v>36.61</v>
      </c>
      <c r="S237" s="85">
        <v>5.1700000000000003E-2</v>
      </c>
      <c r="T237" s="2">
        <v>0</v>
      </c>
      <c r="U237" s="2"/>
      <c r="V237" s="2"/>
      <c r="W237" s="2"/>
      <c r="X237" s="2"/>
      <c r="Y237" s="2"/>
      <c r="Z237" s="29"/>
    </row>
    <row r="238" spans="1:26" x14ac:dyDescent="0.35">
      <c r="A238" s="28" t="b">
        <v>1</v>
      </c>
      <c r="B238" s="2" t="s">
        <v>357</v>
      </c>
      <c r="C238" s="2" t="s">
        <v>358</v>
      </c>
      <c r="D238" s="2">
        <v>32.58</v>
      </c>
      <c r="E238" s="85">
        <v>7.3300000000000004E-2</v>
      </c>
      <c r="F238" s="2">
        <v>0</v>
      </c>
      <c r="G238" s="35"/>
      <c r="H238" s="35"/>
      <c r="I238" s="2">
        <f t="shared" si="82"/>
        <v>6.9400000000000048</v>
      </c>
      <c r="J238" s="85">
        <f t="shared" si="79"/>
        <v>4.2633333333333354</v>
      </c>
      <c r="K238" s="85">
        <f t="shared" si="83"/>
        <v>-2.6766666666666694</v>
      </c>
      <c r="L238" s="2">
        <f t="shared" si="80"/>
        <v>6.3937691977810216</v>
      </c>
      <c r="M238" s="29"/>
      <c r="N238" s="2"/>
      <c r="O238" s="28" t="b">
        <v>1</v>
      </c>
      <c r="P238" s="2" t="s">
        <v>357</v>
      </c>
      <c r="Q238" s="2" t="s">
        <v>358</v>
      </c>
      <c r="R238" s="2">
        <v>39.520000000000003</v>
      </c>
      <c r="S238" s="85">
        <v>7.6499999999999997E-3</v>
      </c>
      <c r="T238" s="2">
        <v>0</v>
      </c>
      <c r="U238" s="2" t="s">
        <v>233</v>
      </c>
      <c r="V238" s="2"/>
      <c r="W238" s="2"/>
      <c r="X238" s="2"/>
      <c r="Y238" s="2"/>
      <c r="Z238" s="29"/>
    </row>
    <row r="239" spans="1:26" x14ac:dyDescent="0.35">
      <c r="A239" s="28" t="b">
        <v>1</v>
      </c>
      <c r="B239" s="2" t="s">
        <v>359</v>
      </c>
      <c r="C239" s="2" t="s">
        <v>360</v>
      </c>
      <c r="D239" s="2">
        <v>31.45</v>
      </c>
      <c r="E239" s="85">
        <v>0.16600000000000001</v>
      </c>
      <c r="F239" s="2">
        <v>0</v>
      </c>
      <c r="G239" s="35" t="s">
        <v>233</v>
      </c>
      <c r="H239" s="35"/>
      <c r="I239" s="2">
        <f t="shared" si="82"/>
        <v>8.5500000000000007</v>
      </c>
      <c r="J239" s="85">
        <f t="shared" si="79"/>
        <v>4.2633333333333354</v>
      </c>
      <c r="K239" s="85">
        <f t="shared" si="83"/>
        <v>-4.2866666666666653</v>
      </c>
      <c r="L239" s="2">
        <f t="shared" si="80"/>
        <v>19.517098236163246</v>
      </c>
      <c r="M239" s="29"/>
      <c r="N239" s="2"/>
      <c r="O239" s="28" t="b">
        <v>1</v>
      </c>
      <c r="P239" s="2" t="s">
        <v>359</v>
      </c>
      <c r="Q239" s="2" t="s">
        <v>360</v>
      </c>
      <c r="R239" s="2">
        <v>40</v>
      </c>
      <c r="S239" s="85">
        <v>5.6100000000000004E-3</v>
      </c>
      <c r="T239" s="2">
        <v>0</v>
      </c>
      <c r="U239" s="2" t="s">
        <v>227</v>
      </c>
      <c r="V239" s="2"/>
      <c r="W239" s="2"/>
      <c r="X239" s="2"/>
      <c r="Y239" s="2"/>
      <c r="Z239" s="29"/>
    </row>
    <row r="240" spans="1:26" x14ac:dyDescent="0.35">
      <c r="A240" s="28" t="b">
        <v>1</v>
      </c>
      <c r="B240" s="2" t="s">
        <v>361</v>
      </c>
      <c r="C240" s="2" t="s">
        <v>362</v>
      </c>
      <c r="D240" s="2">
        <v>32.229999999999997</v>
      </c>
      <c r="E240" s="85">
        <v>9.4500000000000001E-2</v>
      </c>
      <c r="F240" s="2">
        <v>0</v>
      </c>
      <c r="G240" s="35"/>
      <c r="H240" s="35"/>
      <c r="I240" s="2">
        <f t="shared" si="82"/>
        <v>7.7700000000000031</v>
      </c>
      <c r="J240" s="85">
        <f t="shared" si="79"/>
        <v>4.2633333333333354</v>
      </c>
      <c r="K240" s="85">
        <f t="shared" si="83"/>
        <v>-3.5066666666666677</v>
      </c>
      <c r="L240" s="2">
        <f t="shared" si="80"/>
        <v>11.366109913031815</v>
      </c>
      <c r="M240" s="29">
        <f t="shared" ref="M240" si="85">AVERAGE(L238:L240)</f>
        <v>12.425659115658695</v>
      </c>
      <c r="N240" s="2"/>
      <c r="O240" s="28" t="b">
        <v>1</v>
      </c>
      <c r="P240" s="2" t="s">
        <v>361</v>
      </c>
      <c r="Q240" s="2" t="s">
        <v>362</v>
      </c>
      <c r="R240" s="2">
        <v>40</v>
      </c>
      <c r="S240" s="85">
        <v>5.6100000000000004E-3</v>
      </c>
      <c r="T240" s="2">
        <v>0</v>
      </c>
      <c r="U240" s="2" t="s">
        <v>227</v>
      </c>
      <c r="V240" s="2"/>
      <c r="W240" s="2"/>
      <c r="X240" s="2"/>
      <c r="Y240" s="2"/>
      <c r="Z240" s="29"/>
    </row>
    <row r="241" spans="1:26" x14ac:dyDescent="0.35">
      <c r="A241" s="28" t="b">
        <v>1</v>
      </c>
      <c r="B241" s="2" t="s">
        <v>375</v>
      </c>
      <c r="C241" s="2" t="s">
        <v>376</v>
      </c>
      <c r="D241" s="2">
        <v>31.17</v>
      </c>
      <c r="E241" s="85">
        <v>0.20499999999999999</v>
      </c>
      <c r="F241" s="2">
        <v>0</v>
      </c>
      <c r="G241" s="35" t="s">
        <v>233</v>
      </c>
      <c r="H241" s="35"/>
      <c r="I241" s="2">
        <f t="shared" si="82"/>
        <v>5.93</v>
      </c>
      <c r="J241" s="85">
        <f t="shared" si="79"/>
        <v>4.2633333333333354</v>
      </c>
      <c r="K241" s="85">
        <f t="shared" si="83"/>
        <v>-1.6666666666666643</v>
      </c>
      <c r="L241" s="2">
        <f t="shared" si="80"/>
        <v>3.1748021039363934</v>
      </c>
      <c r="M241" s="29"/>
      <c r="N241" s="2"/>
      <c r="O241" s="28" t="b">
        <v>1</v>
      </c>
      <c r="P241" s="2" t="s">
        <v>375</v>
      </c>
      <c r="Q241" s="2" t="s">
        <v>376</v>
      </c>
      <c r="R241" s="2">
        <v>37.1</v>
      </c>
      <c r="S241" s="85">
        <v>3.7499999999999999E-2</v>
      </c>
      <c r="T241" s="2">
        <v>0</v>
      </c>
      <c r="U241" s="2"/>
      <c r="V241" s="2"/>
      <c r="W241" s="2"/>
      <c r="X241" s="2"/>
      <c r="Y241" s="2"/>
      <c r="Z241" s="29"/>
    </row>
    <row r="242" spans="1:26" x14ac:dyDescent="0.35">
      <c r="A242" s="28" t="b">
        <v>1</v>
      </c>
      <c r="B242" s="2" t="s">
        <v>377</v>
      </c>
      <c r="C242" s="2" t="s">
        <v>378</v>
      </c>
      <c r="D242" s="2">
        <v>30.45</v>
      </c>
      <c r="E242" s="85">
        <v>0.34499999999999997</v>
      </c>
      <c r="F242" s="2">
        <v>0</v>
      </c>
      <c r="G242" s="35" t="s">
        <v>233</v>
      </c>
      <c r="H242" s="35"/>
      <c r="I242" s="2">
        <f t="shared" si="82"/>
        <v>6.6999999999999993</v>
      </c>
      <c r="J242" s="85">
        <f t="shared" si="79"/>
        <v>4.2633333333333354</v>
      </c>
      <c r="K242" s="85">
        <f t="shared" si="83"/>
        <v>-2.4366666666666639</v>
      </c>
      <c r="L242" s="2">
        <f t="shared" si="80"/>
        <v>5.4138940965489741</v>
      </c>
      <c r="M242" s="29"/>
      <c r="N242" s="2"/>
      <c r="O242" s="28" t="b">
        <v>1</v>
      </c>
      <c r="P242" s="2" t="s">
        <v>377</v>
      </c>
      <c r="Q242" s="2" t="s">
        <v>378</v>
      </c>
      <c r="R242" s="2">
        <v>37.15</v>
      </c>
      <c r="S242" s="85">
        <v>3.6299999999999999E-2</v>
      </c>
      <c r="T242" s="2">
        <v>0</v>
      </c>
      <c r="U242" s="2"/>
      <c r="V242" s="2"/>
      <c r="W242" s="2"/>
      <c r="X242" s="2"/>
      <c r="Y242" s="2"/>
      <c r="Z242" s="29"/>
    </row>
    <row r="243" spans="1:26" x14ac:dyDescent="0.35">
      <c r="A243" s="28" t="b">
        <v>1</v>
      </c>
      <c r="B243" s="2" t="s">
        <v>379</v>
      </c>
      <c r="C243" s="2" t="s">
        <v>380</v>
      </c>
      <c r="D243" s="2">
        <v>30.66</v>
      </c>
      <c r="E243" s="85">
        <v>0.29699999999999999</v>
      </c>
      <c r="F243" s="2">
        <v>0</v>
      </c>
      <c r="G243" s="35" t="s">
        <v>233</v>
      </c>
      <c r="H243" s="35"/>
      <c r="I243" s="2">
        <f t="shared" si="82"/>
        <v>7.1800000000000033</v>
      </c>
      <c r="J243" s="85">
        <f t="shared" si="79"/>
        <v>4.2633333333333354</v>
      </c>
      <c r="K243" s="85">
        <f t="shared" si="83"/>
        <v>-2.9166666666666679</v>
      </c>
      <c r="L243" s="2">
        <f t="shared" si="80"/>
        <v>7.5509945014535518</v>
      </c>
      <c r="M243" s="29">
        <f t="shared" ref="M243" si="86">AVERAGE(L241:L243)</f>
        <v>5.3798969006463055</v>
      </c>
      <c r="N243" s="2"/>
      <c r="O243" s="28" t="b">
        <v>1</v>
      </c>
      <c r="P243" s="2" t="s">
        <v>379</v>
      </c>
      <c r="Q243" s="2" t="s">
        <v>380</v>
      </c>
      <c r="R243" s="2">
        <v>37.840000000000003</v>
      </c>
      <c r="S243" s="85">
        <v>2.3099999999999999E-2</v>
      </c>
      <c r="T243" s="2">
        <v>0</v>
      </c>
      <c r="U243" s="2"/>
      <c r="V243" s="2"/>
      <c r="W243" s="2"/>
      <c r="X243" s="2"/>
      <c r="Y243" s="2"/>
      <c r="Z243" s="29"/>
    </row>
    <row r="244" spans="1:26" x14ac:dyDescent="0.35">
      <c r="A244" s="28" t="b">
        <v>1</v>
      </c>
      <c r="B244" s="2" t="s">
        <v>393</v>
      </c>
      <c r="C244" s="2" t="s">
        <v>394</v>
      </c>
      <c r="D244" s="2">
        <v>30.44</v>
      </c>
      <c r="E244" s="85">
        <v>0.34699999999999998</v>
      </c>
      <c r="F244" s="2">
        <v>0</v>
      </c>
      <c r="G244" s="35" t="s">
        <v>233</v>
      </c>
      <c r="H244" s="35"/>
      <c r="I244" s="2">
        <f t="shared" si="82"/>
        <v>5.2600000000000016</v>
      </c>
      <c r="J244" s="85">
        <f t="shared" si="79"/>
        <v>4.2633333333333354</v>
      </c>
      <c r="K244" s="85">
        <f t="shared" si="83"/>
        <v>-0.99666666666666615</v>
      </c>
      <c r="L244" s="2">
        <f t="shared" si="80"/>
        <v>1.9953843530540458</v>
      </c>
      <c r="M244" s="29"/>
      <c r="N244" s="2"/>
      <c r="O244" s="28" t="b">
        <v>1</v>
      </c>
      <c r="P244" s="2" t="s">
        <v>393</v>
      </c>
      <c r="Q244" s="2" t="s">
        <v>394</v>
      </c>
      <c r="R244" s="2">
        <v>35.700000000000003</v>
      </c>
      <c r="S244" s="85">
        <v>9.4E-2</v>
      </c>
      <c r="T244" s="2">
        <v>0</v>
      </c>
      <c r="U244" s="2"/>
      <c r="V244" s="2"/>
      <c r="W244" s="2"/>
      <c r="X244" s="2"/>
      <c r="Y244" s="2"/>
      <c r="Z244" s="29"/>
    </row>
    <row r="245" spans="1:26" x14ac:dyDescent="0.35">
      <c r="A245" s="28" t="b">
        <v>1</v>
      </c>
      <c r="B245" s="2" t="s">
        <v>395</v>
      </c>
      <c r="C245" s="2" t="s">
        <v>396</v>
      </c>
      <c r="D245" s="2">
        <v>29.8</v>
      </c>
      <c r="E245" s="85">
        <v>0.55400000000000005</v>
      </c>
      <c r="F245" s="2">
        <v>0</v>
      </c>
      <c r="G245" s="35" t="s">
        <v>233</v>
      </c>
      <c r="H245" s="35"/>
      <c r="I245" s="2">
        <f t="shared" si="82"/>
        <v>6.4599999999999973</v>
      </c>
      <c r="J245" s="85">
        <f t="shared" si="79"/>
        <v>4.2633333333333354</v>
      </c>
      <c r="K245" s="85">
        <f t="shared" si="83"/>
        <v>-2.1966666666666619</v>
      </c>
      <c r="L245" s="2">
        <f t="shared" si="80"/>
        <v>4.5841894478799974</v>
      </c>
      <c r="M245" s="29"/>
      <c r="N245" s="2"/>
      <c r="O245" s="28" t="b">
        <v>1</v>
      </c>
      <c r="P245" s="2" t="s">
        <v>395</v>
      </c>
      <c r="Q245" s="2" t="s">
        <v>396</v>
      </c>
      <c r="R245" s="2">
        <v>36.26</v>
      </c>
      <c r="S245" s="85">
        <v>6.4899999999999999E-2</v>
      </c>
      <c r="T245" s="2">
        <v>0</v>
      </c>
      <c r="U245" s="2"/>
      <c r="V245" s="2"/>
      <c r="W245" s="2"/>
      <c r="X245" s="2"/>
      <c r="Y245" s="2"/>
      <c r="Z245" s="29"/>
    </row>
    <row r="246" spans="1:26" x14ac:dyDescent="0.35">
      <c r="A246" s="28" t="b">
        <v>1</v>
      </c>
      <c r="B246" s="2" t="s">
        <v>397</v>
      </c>
      <c r="C246" s="2" t="s">
        <v>398</v>
      </c>
      <c r="D246" s="2">
        <v>30.44</v>
      </c>
      <c r="E246" s="85">
        <v>0.34699999999999998</v>
      </c>
      <c r="F246" s="2">
        <v>0</v>
      </c>
      <c r="G246" s="35" t="s">
        <v>233</v>
      </c>
      <c r="H246" s="35"/>
      <c r="I246" s="2">
        <f t="shared" si="82"/>
        <v>5.6999999999999993</v>
      </c>
      <c r="J246" s="85">
        <f t="shared" si="79"/>
        <v>4.2633333333333354</v>
      </c>
      <c r="K246" s="85">
        <f t="shared" si="83"/>
        <v>-1.4366666666666639</v>
      </c>
      <c r="L246" s="2">
        <f t="shared" si="80"/>
        <v>2.7069470482744875</v>
      </c>
      <c r="M246" s="29">
        <f t="shared" ref="M246" si="87">AVERAGE(L244:L246)</f>
        <v>3.0955069497361767</v>
      </c>
      <c r="N246" s="2"/>
      <c r="O246" s="28" t="b">
        <v>1</v>
      </c>
      <c r="P246" s="2" t="s">
        <v>397</v>
      </c>
      <c r="Q246" s="2" t="s">
        <v>398</v>
      </c>
      <c r="R246" s="2">
        <v>36.14</v>
      </c>
      <c r="S246" s="85">
        <v>7.0400000000000004E-2</v>
      </c>
      <c r="T246" s="2">
        <v>0</v>
      </c>
      <c r="U246" s="2"/>
      <c r="V246" s="2"/>
      <c r="W246" s="2"/>
      <c r="X246" s="2"/>
      <c r="Y246" s="2"/>
      <c r="Z246" s="29"/>
    </row>
    <row r="247" spans="1:26" x14ac:dyDescent="0.35">
      <c r="A247" s="28" t="b">
        <v>1</v>
      </c>
      <c r="B247" s="2" t="s">
        <v>414</v>
      </c>
      <c r="C247" s="2" t="s">
        <v>415</v>
      </c>
      <c r="D247" s="2">
        <v>31.63</v>
      </c>
      <c r="E247" s="85">
        <v>0.14599999999999999</v>
      </c>
      <c r="F247" s="2">
        <v>0</v>
      </c>
      <c r="G247" s="35" t="s">
        <v>233</v>
      </c>
      <c r="H247" s="35"/>
      <c r="I247" s="2">
        <f t="shared" si="82"/>
        <v>4.610000000000003</v>
      </c>
      <c r="J247" s="85">
        <f t="shared" si="79"/>
        <v>4.2633333333333354</v>
      </c>
      <c r="K247" s="85">
        <f t="shared" si="83"/>
        <v>-0.34666666666666757</v>
      </c>
      <c r="L247" s="2">
        <f t="shared" si="80"/>
        <v>1.2716191663858036</v>
      </c>
      <c r="M247" s="29"/>
      <c r="N247" s="2"/>
      <c r="O247" s="28" t="b">
        <v>1</v>
      </c>
      <c r="P247" s="2" t="s">
        <v>414</v>
      </c>
      <c r="Q247" s="2" t="s">
        <v>415</v>
      </c>
      <c r="R247" s="2">
        <v>36.24</v>
      </c>
      <c r="S247" s="85">
        <v>6.5799999999999997E-2</v>
      </c>
      <c r="T247" s="2">
        <v>0</v>
      </c>
      <c r="U247" s="2"/>
      <c r="V247" s="2"/>
      <c r="W247" s="2"/>
      <c r="X247" s="2"/>
      <c r="Y247" s="2"/>
      <c r="Z247" s="29"/>
    </row>
    <row r="248" spans="1:26" x14ac:dyDescent="0.35">
      <c r="A248" s="28" t="b">
        <v>1</v>
      </c>
      <c r="B248" s="2" t="s">
        <v>416</v>
      </c>
      <c r="C248" s="2" t="s">
        <v>417</v>
      </c>
      <c r="D248" s="2">
        <v>31.51</v>
      </c>
      <c r="E248" s="85">
        <v>0.159</v>
      </c>
      <c r="F248" s="2">
        <v>0</v>
      </c>
      <c r="G248" s="35" t="s">
        <v>233</v>
      </c>
      <c r="H248" s="35"/>
      <c r="I248" s="2">
        <f t="shared" si="82"/>
        <v>5.5999999999999979</v>
      </c>
      <c r="J248" s="85">
        <f t="shared" si="79"/>
        <v>4.2633333333333354</v>
      </c>
      <c r="K248" s="85">
        <f t="shared" si="83"/>
        <v>-1.3366666666666625</v>
      </c>
      <c r="L248" s="2">
        <f t="shared" si="80"/>
        <v>2.5256709023832733</v>
      </c>
      <c r="M248" s="29"/>
      <c r="N248" s="2"/>
      <c r="O248" s="28" t="b">
        <v>1</v>
      </c>
      <c r="P248" s="2" t="s">
        <v>416</v>
      </c>
      <c r="Q248" s="2" t="s">
        <v>417</v>
      </c>
      <c r="R248" s="2">
        <v>37.11</v>
      </c>
      <c r="S248" s="85">
        <v>3.7199999999999997E-2</v>
      </c>
      <c r="T248" s="2">
        <v>0</v>
      </c>
      <c r="U248" s="2"/>
      <c r="V248" s="2"/>
      <c r="W248" s="2"/>
      <c r="X248" s="2"/>
      <c r="Y248" s="2"/>
      <c r="Z248" s="29"/>
    </row>
    <row r="249" spans="1:26" x14ac:dyDescent="0.35">
      <c r="A249" s="28" t="b">
        <v>1</v>
      </c>
      <c r="B249" s="2" t="s">
        <v>418</v>
      </c>
      <c r="C249" s="2" t="s">
        <v>419</v>
      </c>
      <c r="D249" s="2">
        <v>30.92</v>
      </c>
      <c r="E249" s="85">
        <v>0.245</v>
      </c>
      <c r="F249" s="2">
        <v>0</v>
      </c>
      <c r="G249" s="35" t="s">
        <v>233</v>
      </c>
      <c r="H249" s="35"/>
      <c r="I249" s="2">
        <f t="shared" si="82"/>
        <v>5.8500000000000014</v>
      </c>
      <c r="J249" s="85">
        <f t="shared" si="79"/>
        <v>4.2633333333333354</v>
      </c>
      <c r="K249" s="85">
        <f t="shared" si="83"/>
        <v>-1.586666666666666</v>
      </c>
      <c r="L249" s="2">
        <f t="shared" si="80"/>
        <v>3.0035458072695387</v>
      </c>
      <c r="M249" s="29">
        <f t="shared" ref="M249" si="88">AVERAGE(L247:L249)</f>
        <v>2.2669452920128719</v>
      </c>
      <c r="N249" s="2"/>
      <c r="O249" s="28" t="b">
        <v>1</v>
      </c>
      <c r="P249" s="2" t="s">
        <v>418</v>
      </c>
      <c r="Q249" s="2" t="s">
        <v>419</v>
      </c>
      <c r="R249" s="2">
        <v>36.770000000000003</v>
      </c>
      <c r="S249" s="85">
        <v>4.6600000000000003E-2</v>
      </c>
      <c r="T249" s="2">
        <v>0</v>
      </c>
      <c r="U249" s="2"/>
      <c r="V249" s="2"/>
      <c r="W249" s="2"/>
      <c r="X249" s="2"/>
      <c r="Y249" s="2"/>
      <c r="Z249" s="29"/>
    </row>
    <row r="250" spans="1:26" x14ac:dyDescent="0.35">
      <c r="A250" s="28" t="b">
        <v>1</v>
      </c>
      <c r="B250" s="2" t="s">
        <v>435</v>
      </c>
      <c r="C250" s="2" t="s">
        <v>436</v>
      </c>
      <c r="D250" s="2">
        <v>32.049999999999997</v>
      </c>
      <c r="E250" s="85">
        <v>0.108</v>
      </c>
      <c r="F250" s="2">
        <v>0</v>
      </c>
      <c r="G250" s="35" t="s">
        <v>233</v>
      </c>
      <c r="H250" s="35"/>
      <c r="I250" s="2">
        <f t="shared" si="82"/>
        <v>7.9500000000000028</v>
      </c>
      <c r="J250" s="85">
        <f t="shared" si="79"/>
        <v>4.2633333333333354</v>
      </c>
      <c r="K250" s="85">
        <f t="shared" si="83"/>
        <v>-3.6866666666666674</v>
      </c>
      <c r="L250" s="2">
        <f t="shared" si="80"/>
        <v>12.876482758974568</v>
      </c>
      <c r="M250" s="29"/>
      <c r="N250" s="2"/>
      <c r="O250" s="28" t="b">
        <v>1</v>
      </c>
      <c r="P250" s="2" t="s">
        <v>435</v>
      </c>
      <c r="Q250" s="2" t="s">
        <v>436</v>
      </c>
      <c r="R250" s="2">
        <v>40</v>
      </c>
      <c r="S250" s="85">
        <v>5.6100000000000004E-3</v>
      </c>
      <c r="T250" s="2">
        <v>0</v>
      </c>
      <c r="U250" s="2" t="s">
        <v>227</v>
      </c>
      <c r="V250" s="2"/>
      <c r="W250" s="2"/>
      <c r="X250" s="2"/>
      <c r="Y250" s="2"/>
      <c r="Z250" s="29"/>
    </row>
    <row r="251" spans="1:26" x14ac:dyDescent="0.35">
      <c r="A251" s="28" t="b">
        <v>1</v>
      </c>
      <c r="B251" s="2" t="s">
        <v>437</v>
      </c>
      <c r="C251" s="2" t="s">
        <v>438</v>
      </c>
      <c r="D251" s="2">
        <v>31.53</v>
      </c>
      <c r="E251" s="85">
        <v>0.158</v>
      </c>
      <c r="F251" s="2">
        <v>0</v>
      </c>
      <c r="G251" s="35" t="s">
        <v>233</v>
      </c>
      <c r="H251" s="35"/>
      <c r="I251" s="2">
        <f t="shared" si="82"/>
        <v>8.4699999999999989</v>
      </c>
      <c r="J251" s="85">
        <f t="shared" si="79"/>
        <v>4.2633333333333354</v>
      </c>
      <c r="K251" s="85">
        <f t="shared" si="83"/>
        <v>-4.2066666666666634</v>
      </c>
      <c r="L251" s="2">
        <f t="shared" si="80"/>
        <v>18.464300028216854</v>
      </c>
      <c r="M251" s="29"/>
      <c r="N251" s="2"/>
      <c r="O251" s="28" t="b">
        <v>1</v>
      </c>
      <c r="P251" s="2" t="s">
        <v>437</v>
      </c>
      <c r="Q251" s="2" t="s">
        <v>438</v>
      </c>
      <c r="R251" s="2">
        <v>40</v>
      </c>
      <c r="S251" s="85">
        <v>5.6100000000000004E-3</v>
      </c>
      <c r="T251" s="2">
        <v>0</v>
      </c>
      <c r="U251" s="2" t="s">
        <v>227</v>
      </c>
      <c r="V251" s="2"/>
      <c r="W251" s="2"/>
      <c r="X251" s="2"/>
      <c r="Y251" s="2"/>
      <c r="Z251" s="29"/>
    </row>
    <row r="252" spans="1:26" x14ac:dyDescent="0.35">
      <c r="A252" s="28" t="b">
        <v>1</v>
      </c>
      <c r="B252" s="2" t="s">
        <v>439</v>
      </c>
      <c r="C252" s="2" t="s">
        <v>440</v>
      </c>
      <c r="D252" s="2">
        <v>31.47</v>
      </c>
      <c r="E252" s="85">
        <v>0.16400000000000001</v>
      </c>
      <c r="F252" s="2">
        <v>0</v>
      </c>
      <c r="G252" s="35" t="s">
        <v>233</v>
      </c>
      <c r="H252" s="35"/>
      <c r="I252" s="2">
        <f t="shared" si="82"/>
        <v>7.0600000000000023</v>
      </c>
      <c r="J252" s="85">
        <f t="shared" si="79"/>
        <v>4.2633333333333354</v>
      </c>
      <c r="K252" s="85">
        <f t="shared" si="83"/>
        <v>-2.7966666666666669</v>
      </c>
      <c r="L252" s="2">
        <f t="shared" si="80"/>
        <v>6.9483318901738906</v>
      </c>
      <c r="M252" s="29">
        <f t="shared" ref="M252" si="89">AVERAGE(L250:L252)</f>
        <v>12.763038225788437</v>
      </c>
      <c r="N252" s="2"/>
      <c r="O252" s="28" t="b">
        <v>1</v>
      </c>
      <c r="P252" s="2" t="s">
        <v>439</v>
      </c>
      <c r="Q252" s="2" t="s">
        <v>440</v>
      </c>
      <c r="R252" s="2">
        <v>38.53</v>
      </c>
      <c r="S252" s="85">
        <v>1.47E-2</v>
      </c>
      <c r="T252" s="2">
        <v>0</v>
      </c>
      <c r="U252" s="2"/>
      <c r="V252" s="2"/>
      <c r="W252" s="2"/>
      <c r="X252" s="2"/>
      <c r="Y252" s="2"/>
      <c r="Z252" s="29"/>
    </row>
    <row r="253" spans="1:26" x14ac:dyDescent="0.35">
      <c r="A253" s="28" t="b">
        <v>1</v>
      </c>
      <c r="B253" s="2" t="s">
        <v>456</v>
      </c>
      <c r="C253" s="2" t="s">
        <v>457</v>
      </c>
      <c r="D253" s="2">
        <v>30.7</v>
      </c>
      <c r="E253" s="85">
        <v>0.28799999999999998</v>
      </c>
      <c r="F253" s="2">
        <v>0</v>
      </c>
      <c r="G253" s="35" t="s">
        <v>233</v>
      </c>
      <c r="H253" s="35"/>
      <c r="I253" s="2">
        <f t="shared" si="82"/>
        <v>5.129999999999999</v>
      </c>
      <c r="J253" s="85">
        <f t="shared" si="79"/>
        <v>4.2633333333333354</v>
      </c>
      <c r="K253" s="85">
        <f t="shared" si="83"/>
        <v>-0.86666666666666359</v>
      </c>
      <c r="L253" s="2">
        <f t="shared" si="80"/>
        <v>1.8234449771164296</v>
      </c>
      <c r="M253" s="29"/>
      <c r="N253" s="2"/>
      <c r="O253" s="28" t="b">
        <v>1</v>
      </c>
      <c r="P253" s="2" t="s">
        <v>456</v>
      </c>
      <c r="Q253" s="2" t="s">
        <v>457</v>
      </c>
      <c r="R253" s="2">
        <v>35.83</v>
      </c>
      <c r="S253" s="85">
        <v>8.6099999999999996E-2</v>
      </c>
      <c r="T253" s="2">
        <v>0</v>
      </c>
      <c r="U253" s="2"/>
      <c r="V253" s="2"/>
      <c r="W253" s="2"/>
      <c r="X253" s="2"/>
      <c r="Y253" s="2"/>
      <c r="Z253" s="29"/>
    </row>
    <row r="254" spans="1:26" x14ac:dyDescent="0.35">
      <c r="A254" s="28" t="b">
        <v>1</v>
      </c>
      <c r="B254" s="2" t="s">
        <v>458</v>
      </c>
      <c r="C254" s="2" t="s">
        <v>459</v>
      </c>
      <c r="D254" s="2">
        <v>30.6</v>
      </c>
      <c r="E254" s="85">
        <v>0.309</v>
      </c>
      <c r="F254" s="2">
        <v>0</v>
      </c>
      <c r="G254" s="35" t="s">
        <v>233</v>
      </c>
      <c r="H254" s="35"/>
      <c r="I254" s="2">
        <f t="shared" si="82"/>
        <v>5.1099999999999994</v>
      </c>
      <c r="J254" s="85">
        <f t="shared" si="79"/>
        <v>4.2633333333333354</v>
      </c>
      <c r="K254" s="85">
        <f t="shared" si="83"/>
        <v>-0.84666666666666401</v>
      </c>
      <c r="L254" s="2">
        <f t="shared" si="80"/>
        <v>1.7983410712763686</v>
      </c>
      <c r="M254" s="29"/>
      <c r="N254" s="2"/>
      <c r="O254" s="28" t="b">
        <v>1</v>
      </c>
      <c r="P254" s="2" t="s">
        <v>458</v>
      </c>
      <c r="Q254" s="2" t="s">
        <v>459</v>
      </c>
      <c r="R254" s="2">
        <v>35.71</v>
      </c>
      <c r="S254" s="85">
        <v>9.2799999999999994E-2</v>
      </c>
      <c r="T254" s="2">
        <v>0</v>
      </c>
      <c r="U254" s="2"/>
      <c r="V254" s="2"/>
      <c r="W254" s="2"/>
      <c r="X254" s="2"/>
      <c r="Y254" s="2"/>
      <c r="Z254" s="29"/>
    </row>
    <row r="255" spans="1:26" x14ac:dyDescent="0.35">
      <c r="A255" s="28" t="b">
        <v>1</v>
      </c>
      <c r="B255" s="2" t="s">
        <v>460</v>
      </c>
      <c r="C255" s="2" t="s">
        <v>461</v>
      </c>
      <c r="D255" s="2">
        <v>31.04</v>
      </c>
      <c r="E255" s="85">
        <v>0.22500000000000001</v>
      </c>
      <c r="F255" s="2">
        <v>0</v>
      </c>
      <c r="G255" s="35" t="s">
        <v>233</v>
      </c>
      <c r="H255" s="35"/>
      <c r="I255" s="2">
        <f t="shared" si="82"/>
        <v>4.7800000000000011</v>
      </c>
      <c r="J255" s="85">
        <f t="shared" si="79"/>
        <v>4.2633333333333354</v>
      </c>
      <c r="K255" s="85">
        <f t="shared" si="83"/>
        <v>-0.51666666666666572</v>
      </c>
      <c r="L255" s="2">
        <f t="shared" si="80"/>
        <v>1.4306459324352574</v>
      </c>
      <c r="M255" s="29">
        <f t="shared" ref="M255" si="90">AVERAGE(L253:L255)</f>
        <v>1.6841439936093519</v>
      </c>
      <c r="N255" s="2"/>
      <c r="O255" s="28" t="b">
        <v>1</v>
      </c>
      <c r="P255" s="2" t="s">
        <v>460</v>
      </c>
      <c r="Q255" s="2" t="s">
        <v>461</v>
      </c>
      <c r="R255" s="2">
        <v>35.82</v>
      </c>
      <c r="S255" s="85">
        <v>8.6599999999999996E-2</v>
      </c>
      <c r="T255" s="2">
        <v>0</v>
      </c>
      <c r="U255" s="2"/>
      <c r="V255" s="2"/>
      <c r="W255" s="2"/>
      <c r="X255" s="2"/>
      <c r="Y255" s="2"/>
      <c r="Z255" s="29"/>
    </row>
    <row r="256" spans="1:26" x14ac:dyDescent="0.35">
      <c r="A256" s="28" t="b">
        <v>1</v>
      </c>
      <c r="B256" s="2" t="s">
        <v>471</v>
      </c>
      <c r="C256" s="2" t="s">
        <v>472</v>
      </c>
      <c r="D256" s="2">
        <v>33.57</v>
      </c>
      <c r="E256" s="85">
        <v>3.56E-2</v>
      </c>
      <c r="F256" s="2">
        <v>0</v>
      </c>
      <c r="G256" s="35"/>
      <c r="H256" s="35"/>
      <c r="I256" s="2">
        <f t="shared" si="82"/>
        <v>-33.57</v>
      </c>
      <c r="J256" s="85">
        <f t="shared" si="79"/>
        <v>4.2633333333333354</v>
      </c>
      <c r="K256" s="85">
        <f t="shared" si="83"/>
        <v>37.833333333333336</v>
      </c>
      <c r="L256" s="2">
        <f t="shared" si="80"/>
        <v>4.0834931435142559E-12</v>
      </c>
      <c r="M256" s="29"/>
      <c r="N256" s="2"/>
      <c r="O256" s="28" t="b">
        <v>1</v>
      </c>
      <c r="P256" s="2" t="s">
        <v>471</v>
      </c>
      <c r="Q256" s="2" t="s">
        <v>472</v>
      </c>
      <c r="R256" s="2"/>
      <c r="S256" s="85"/>
      <c r="T256" s="2">
        <v>0</v>
      </c>
      <c r="U256" s="2"/>
      <c r="V256" s="2"/>
      <c r="W256" s="2"/>
      <c r="X256" s="2"/>
      <c r="Y256" s="2"/>
      <c r="Z256" s="29"/>
    </row>
    <row r="257" spans="1:26" x14ac:dyDescent="0.35">
      <c r="A257" s="28" t="b">
        <v>1</v>
      </c>
      <c r="B257" s="2" t="s">
        <v>473</v>
      </c>
      <c r="C257" s="2" t="s">
        <v>474</v>
      </c>
      <c r="D257" s="2">
        <v>32.79</v>
      </c>
      <c r="E257" s="85">
        <v>6.2899999999999998E-2</v>
      </c>
      <c r="F257" s="2">
        <v>0</v>
      </c>
      <c r="G257" s="35"/>
      <c r="H257" s="35"/>
      <c r="I257" s="2">
        <f t="shared" si="82"/>
        <v>-32.79</v>
      </c>
      <c r="J257" s="85">
        <f t="shared" si="79"/>
        <v>4.2633333333333354</v>
      </c>
      <c r="K257" s="85">
        <f t="shared" si="83"/>
        <v>37.053333333333335</v>
      </c>
      <c r="L257" s="2">
        <f t="shared" si="80"/>
        <v>7.011892145903768E-12</v>
      </c>
      <c r="M257" s="29"/>
      <c r="N257" s="2"/>
      <c r="O257" s="28" t="b">
        <v>1</v>
      </c>
      <c r="P257" s="2" t="s">
        <v>473</v>
      </c>
      <c r="Q257" s="2" t="s">
        <v>474</v>
      </c>
      <c r="R257" s="2"/>
      <c r="S257" s="85"/>
      <c r="T257" s="2">
        <v>0</v>
      </c>
      <c r="U257" s="2"/>
      <c r="V257" s="2"/>
      <c r="W257" s="2"/>
      <c r="X257" s="2"/>
      <c r="Y257" s="2"/>
      <c r="Z257" s="29"/>
    </row>
    <row r="258" spans="1:26" x14ac:dyDescent="0.35">
      <c r="A258" s="28" t="b">
        <v>1</v>
      </c>
      <c r="B258" s="2" t="s">
        <v>475</v>
      </c>
      <c r="C258" s="2" t="s">
        <v>476</v>
      </c>
      <c r="D258" s="2">
        <v>32.28</v>
      </c>
      <c r="E258" s="85">
        <v>9.1200000000000003E-2</v>
      </c>
      <c r="F258" s="2">
        <v>0</v>
      </c>
      <c r="G258" s="35"/>
      <c r="H258" s="35"/>
      <c r="I258" s="2">
        <f t="shared" si="82"/>
        <v>-32.28</v>
      </c>
      <c r="J258" s="85">
        <f t="shared" si="79"/>
        <v>4.2633333333333354</v>
      </c>
      <c r="K258" s="85">
        <f t="shared" si="83"/>
        <v>36.543333333333337</v>
      </c>
      <c r="L258" s="2">
        <f t="shared" si="80"/>
        <v>9.9852863818798531E-12</v>
      </c>
      <c r="M258" s="29">
        <f t="shared" ref="M258" si="91">AVERAGE(L256:L258)</f>
        <v>7.0268905570992918E-12</v>
      </c>
      <c r="N258" s="2"/>
      <c r="O258" s="28" t="b">
        <v>1</v>
      </c>
      <c r="P258" s="2" t="s">
        <v>475</v>
      </c>
      <c r="Q258" s="2" t="s">
        <v>476</v>
      </c>
      <c r="R258" s="2"/>
      <c r="S258" s="85"/>
      <c r="T258" s="2">
        <v>0</v>
      </c>
      <c r="U258" s="2"/>
      <c r="V258" s="2"/>
      <c r="W258" s="2"/>
      <c r="X258" s="2"/>
      <c r="Y258" s="2"/>
      <c r="Z258" s="29"/>
    </row>
    <row r="259" spans="1:26" x14ac:dyDescent="0.35">
      <c r="A259" s="86" t="b">
        <v>1</v>
      </c>
      <c r="B259" s="87" t="s">
        <v>486</v>
      </c>
      <c r="C259" s="87" t="s">
        <v>487</v>
      </c>
      <c r="D259" s="87">
        <v>32.880000000000003</v>
      </c>
      <c r="E259" s="88">
        <v>5.8900000000000001E-2</v>
      </c>
      <c r="F259" s="87">
        <v>0</v>
      </c>
      <c r="G259" s="87"/>
      <c r="H259" s="35"/>
      <c r="I259" s="2">
        <f t="shared" si="82"/>
        <v>7.1199999999999974</v>
      </c>
      <c r="J259" s="85">
        <f t="shared" si="79"/>
        <v>4.2633333333333354</v>
      </c>
      <c r="K259" s="85">
        <f t="shared" si="83"/>
        <v>-2.856666666666662</v>
      </c>
      <c r="L259" s="2">
        <f t="shared" si="80"/>
        <v>7.2433980904667274</v>
      </c>
      <c r="M259" s="29"/>
      <c r="N259" s="2"/>
      <c r="O259" s="28" t="b">
        <v>1</v>
      </c>
      <c r="P259" s="2" t="s">
        <v>486</v>
      </c>
      <c r="Q259" s="2" t="s">
        <v>487</v>
      </c>
      <c r="R259" s="2">
        <v>40</v>
      </c>
      <c r="S259" s="85">
        <v>5.6100000000000004E-3</v>
      </c>
      <c r="T259" s="2">
        <v>0</v>
      </c>
      <c r="U259" s="2" t="s">
        <v>227</v>
      </c>
      <c r="V259" s="2"/>
      <c r="W259" s="2"/>
      <c r="X259" s="2"/>
      <c r="Y259" s="2"/>
      <c r="Z259" s="29"/>
    </row>
    <row r="260" spans="1:26" ht="20.5" customHeight="1" x14ac:dyDescent="0.35">
      <c r="A260" s="91" t="b">
        <v>1</v>
      </c>
      <c r="B260" s="96" t="s">
        <v>488</v>
      </c>
      <c r="C260" s="96" t="s">
        <v>489</v>
      </c>
      <c r="D260" s="97">
        <v>31.87</v>
      </c>
      <c r="E260" s="98">
        <v>0.123</v>
      </c>
      <c r="F260" s="92">
        <v>0</v>
      </c>
      <c r="G260" s="92" t="s">
        <v>233</v>
      </c>
      <c r="H260" s="35"/>
      <c r="I260" s="2">
        <f t="shared" si="82"/>
        <v>8.129999999999999</v>
      </c>
      <c r="J260" s="85">
        <f t="shared" si="79"/>
        <v>4.2633333333333354</v>
      </c>
      <c r="K260" s="85">
        <f t="shared" si="83"/>
        <v>-3.8666666666666636</v>
      </c>
      <c r="L260" s="2">
        <f t="shared" si="80"/>
        <v>14.587559816931439</v>
      </c>
      <c r="M260" s="29"/>
      <c r="N260" s="2"/>
      <c r="O260" s="28" t="b">
        <v>1</v>
      </c>
      <c r="P260" s="2" t="s">
        <v>488</v>
      </c>
      <c r="Q260" s="2" t="s">
        <v>489</v>
      </c>
      <c r="R260" s="2">
        <v>40</v>
      </c>
      <c r="S260" s="85">
        <v>5.6100000000000004E-3</v>
      </c>
      <c r="T260" s="2">
        <v>0</v>
      </c>
      <c r="U260" s="2" t="s">
        <v>227</v>
      </c>
      <c r="V260" s="2"/>
      <c r="W260" s="2"/>
      <c r="X260" s="2"/>
      <c r="Y260" s="2"/>
      <c r="Z260" s="29"/>
    </row>
    <row r="261" spans="1:26" x14ac:dyDescent="0.35">
      <c r="A261" s="28" t="b">
        <v>1</v>
      </c>
      <c r="B261" s="2" t="s">
        <v>490</v>
      </c>
      <c r="C261" s="2" t="s">
        <v>491</v>
      </c>
      <c r="D261" s="2">
        <v>31.63</v>
      </c>
      <c r="E261" s="85">
        <v>0.14599999999999999</v>
      </c>
      <c r="F261" s="2">
        <v>0</v>
      </c>
      <c r="G261" s="2" t="s">
        <v>233</v>
      </c>
      <c r="H261" s="35"/>
      <c r="I261" s="2">
        <f t="shared" si="82"/>
        <v>8.370000000000001</v>
      </c>
      <c r="J261" s="85">
        <f t="shared" si="79"/>
        <v>4.2633333333333354</v>
      </c>
      <c r="K261" s="85">
        <f t="shared" si="83"/>
        <v>-4.1066666666666656</v>
      </c>
      <c r="L261" s="2">
        <f t="shared" si="80"/>
        <v>17.227801091960352</v>
      </c>
      <c r="M261" s="29">
        <f t="shared" ref="M261" si="92">AVERAGE(L259:L261)</f>
        <v>13.019586333119506</v>
      </c>
      <c r="N261" s="2"/>
      <c r="O261" s="28" t="b">
        <v>1</v>
      </c>
      <c r="P261" s="2" t="s">
        <v>490</v>
      </c>
      <c r="Q261" s="2" t="s">
        <v>491</v>
      </c>
      <c r="R261" s="2">
        <v>40</v>
      </c>
      <c r="S261" s="85">
        <v>5.6100000000000004E-3</v>
      </c>
      <c r="T261" s="2">
        <v>0</v>
      </c>
      <c r="U261" s="2" t="s">
        <v>227</v>
      </c>
      <c r="V261" s="2"/>
      <c r="W261" s="2"/>
      <c r="X261" s="2"/>
      <c r="Y261" s="2"/>
      <c r="Z261" s="29"/>
    </row>
    <row r="262" spans="1:26" x14ac:dyDescent="0.35">
      <c r="A262" s="28" t="b">
        <v>1</v>
      </c>
      <c r="B262" s="2" t="s">
        <v>501</v>
      </c>
      <c r="C262" s="2" t="s">
        <v>502</v>
      </c>
      <c r="D262" s="2">
        <v>32.799999999999997</v>
      </c>
      <c r="E262" s="85">
        <v>6.2300000000000001E-2</v>
      </c>
      <c r="F262" s="2">
        <v>0</v>
      </c>
      <c r="G262" s="2"/>
      <c r="H262" s="87"/>
      <c r="I262" s="2">
        <f t="shared" si="82"/>
        <v>7.2000000000000028</v>
      </c>
      <c r="J262" s="85">
        <f t="shared" si="79"/>
        <v>4.2633333333333354</v>
      </c>
      <c r="K262" s="85">
        <f t="shared" si="83"/>
        <v>-2.9366666666666674</v>
      </c>
      <c r="L262" s="2">
        <f t="shared" si="80"/>
        <v>7.6564024565912145</v>
      </c>
      <c r="M262" s="29"/>
      <c r="N262" s="2"/>
      <c r="O262" s="86" t="b">
        <v>1</v>
      </c>
      <c r="P262" s="87" t="s">
        <v>501</v>
      </c>
      <c r="Q262" s="87" t="s">
        <v>502</v>
      </c>
      <c r="R262" s="87">
        <v>40</v>
      </c>
      <c r="S262" s="88">
        <v>5.6100000000000004E-3</v>
      </c>
      <c r="T262" s="87">
        <v>0</v>
      </c>
      <c r="U262" s="87" t="s">
        <v>227</v>
      </c>
      <c r="V262" s="2"/>
      <c r="W262" s="2"/>
      <c r="X262" s="2"/>
      <c r="Y262" s="2"/>
      <c r="Z262" s="29"/>
    </row>
    <row r="263" spans="1:26" ht="16" customHeight="1" x14ac:dyDescent="0.35">
      <c r="A263" s="28" t="b">
        <v>1</v>
      </c>
      <c r="B263" s="2" t="s">
        <v>503</v>
      </c>
      <c r="C263" s="2" t="s">
        <v>504</v>
      </c>
      <c r="D263" s="2">
        <v>32.24</v>
      </c>
      <c r="E263" s="85">
        <v>9.3700000000000006E-2</v>
      </c>
      <c r="F263" s="2">
        <v>0</v>
      </c>
      <c r="G263" s="2"/>
      <c r="H263" s="92"/>
      <c r="I263" s="2">
        <f t="shared" si="82"/>
        <v>7.759999999999998</v>
      </c>
      <c r="J263" s="85">
        <f t="shared" si="79"/>
        <v>4.2633333333333354</v>
      </c>
      <c r="K263" s="85">
        <f t="shared" si="83"/>
        <v>-3.4966666666666626</v>
      </c>
      <c r="L263" s="2">
        <f t="shared" si="80"/>
        <v>11.287598456944353</v>
      </c>
      <c r="M263" s="29"/>
      <c r="N263" s="2"/>
      <c r="O263" s="91" t="b">
        <v>1</v>
      </c>
      <c r="P263" s="92" t="s">
        <v>503</v>
      </c>
      <c r="Q263" s="92" t="s">
        <v>504</v>
      </c>
      <c r="R263" s="92">
        <v>40</v>
      </c>
      <c r="S263" s="93">
        <v>5.6100000000000004E-3</v>
      </c>
      <c r="T263" s="92">
        <v>0</v>
      </c>
      <c r="U263" s="92" t="s">
        <v>227</v>
      </c>
      <c r="V263" s="2"/>
      <c r="W263" s="2"/>
      <c r="X263" s="2"/>
      <c r="Y263" s="2"/>
      <c r="Z263" s="29"/>
    </row>
    <row r="264" spans="1:26" x14ac:dyDescent="0.35">
      <c r="A264" s="28" t="b">
        <v>1</v>
      </c>
      <c r="B264" s="2" t="s">
        <v>505</v>
      </c>
      <c r="C264" s="2" t="s">
        <v>506</v>
      </c>
      <c r="D264" s="2">
        <v>32.26</v>
      </c>
      <c r="E264" s="85">
        <v>9.2399999999999996E-2</v>
      </c>
      <c r="F264" s="2">
        <v>0</v>
      </c>
      <c r="G264" s="2"/>
      <c r="H264" s="2"/>
      <c r="I264" s="2">
        <f t="shared" si="82"/>
        <v>5.82</v>
      </c>
      <c r="J264" s="85">
        <f t="shared" si="79"/>
        <v>4.2633333333333354</v>
      </c>
      <c r="K264" s="85">
        <f t="shared" si="83"/>
        <v>-1.5566666666666649</v>
      </c>
      <c r="L264" s="2">
        <f t="shared" si="80"/>
        <v>2.9417337283718954</v>
      </c>
      <c r="M264" s="29">
        <f t="shared" ref="M264" si="93">AVERAGE(L262:L264)</f>
        <v>7.2952448806358206</v>
      </c>
      <c r="N264" s="2"/>
      <c r="O264" s="28" t="b">
        <v>1</v>
      </c>
      <c r="P264" s="2" t="s">
        <v>505</v>
      </c>
      <c r="Q264" s="2" t="s">
        <v>506</v>
      </c>
      <c r="R264" s="2">
        <v>38.08</v>
      </c>
      <c r="S264" s="85">
        <v>1.9800000000000002E-2</v>
      </c>
      <c r="T264" s="2">
        <v>0</v>
      </c>
      <c r="U264" s="2"/>
      <c r="V264" s="87"/>
      <c r="W264" s="87"/>
      <c r="X264" s="87"/>
      <c r="Y264" s="2"/>
      <c r="Z264" s="29"/>
    </row>
    <row r="265" spans="1:26" x14ac:dyDescent="0.35">
      <c r="A265" s="28" t="b">
        <v>1</v>
      </c>
      <c r="B265" s="2" t="s">
        <v>516</v>
      </c>
      <c r="C265" s="2" t="s">
        <v>517</v>
      </c>
      <c r="D265" s="2">
        <v>32.42</v>
      </c>
      <c r="E265" s="85">
        <v>8.2000000000000003E-2</v>
      </c>
      <c r="F265" s="2">
        <v>0</v>
      </c>
      <c r="G265" s="2"/>
      <c r="H265" s="2"/>
      <c r="I265" s="2">
        <f t="shared" si="82"/>
        <v>7.5799999999999983</v>
      </c>
      <c r="J265" s="85">
        <f t="shared" si="79"/>
        <v>4.2633333333333354</v>
      </c>
      <c r="K265" s="85">
        <f t="shared" si="83"/>
        <v>-3.3166666666666629</v>
      </c>
      <c r="L265" s="2">
        <f t="shared" si="80"/>
        <v>9.9635969788705587</v>
      </c>
      <c r="M265" s="29"/>
      <c r="N265" s="2"/>
      <c r="O265" s="28" t="b">
        <v>1</v>
      </c>
      <c r="P265" s="2" t="s">
        <v>516</v>
      </c>
      <c r="Q265" s="2" t="s">
        <v>517</v>
      </c>
      <c r="R265" s="2">
        <v>40</v>
      </c>
      <c r="S265" s="85">
        <v>5.6100000000000004E-3</v>
      </c>
      <c r="T265" s="2">
        <v>0</v>
      </c>
      <c r="U265" s="2" t="s">
        <v>227</v>
      </c>
      <c r="V265" s="92"/>
      <c r="W265" s="92"/>
      <c r="X265" s="92"/>
      <c r="Y265" s="87"/>
      <c r="Z265" s="29"/>
    </row>
    <row r="266" spans="1:26" x14ac:dyDescent="0.35">
      <c r="A266" s="28" t="b">
        <v>1</v>
      </c>
      <c r="B266" s="2" t="s">
        <v>518</v>
      </c>
      <c r="C266" s="2" t="s">
        <v>519</v>
      </c>
      <c r="D266" s="2">
        <v>33.74</v>
      </c>
      <c r="E266" s="85">
        <v>3.1399999999999997E-2</v>
      </c>
      <c r="F266" s="2">
        <v>0</v>
      </c>
      <c r="G266" s="2"/>
      <c r="H266" s="2"/>
      <c r="I266" s="2">
        <f t="shared" si="82"/>
        <v>6.259999999999998</v>
      </c>
      <c r="J266" s="85">
        <f t="shared" si="79"/>
        <v>4.2633333333333354</v>
      </c>
      <c r="K266" s="85">
        <f t="shared" si="83"/>
        <v>-1.9966666666666626</v>
      </c>
      <c r="L266" s="2">
        <f t="shared" si="80"/>
        <v>3.9907687061080814</v>
      </c>
      <c r="M266" s="29"/>
      <c r="N266" s="2"/>
      <c r="O266" s="28" t="b">
        <v>1</v>
      </c>
      <c r="P266" s="2" t="s">
        <v>518</v>
      </c>
      <c r="Q266" s="2" t="s">
        <v>519</v>
      </c>
      <c r="R266" s="2">
        <v>40</v>
      </c>
      <c r="S266" s="85">
        <v>5.6100000000000004E-3</v>
      </c>
      <c r="T266" s="2">
        <v>0</v>
      </c>
      <c r="U266" s="2" t="s">
        <v>227</v>
      </c>
      <c r="V266" s="2"/>
      <c r="W266" s="2"/>
      <c r="X266" s="2"/>
      <c r="Y266" s="92"/>
      <c r="Z266" s="100"/>
    </row>
    <row r="267" spans="1:26" x14ac:dyDescent="0.35">
      <c r="A267" s="28" t="b">
        <v>1</v>
      </c>
      <c r="B267" s="2" t="s">
        <v>520</v>
      </c>
      <c r="C267" s="2" t="s">
        <v>521</v>
      </c>
      <c r="D267" s="2">
        <v>32.93</v>
      </c>
      <c r="E267" s="85">
        <v>5.6899999999999999E-2</v>
      </c>
      <c r="F267" s="2">
        <v>0</v>
      </c>
      <c r="G267" s="2"/>
      <c r="H267" s="2"/>
      <c r="I267" s="2">
        <f t="shared" si="82"/>
        <v>7.07</v>
      </c>
      <c r="J267" s="85">
        <f t="shared" si="79"/>
        <v>4.2633333333333354</v>
      </c>
      <c r="K267" s="85">
        <f t="shared" si="83"/>
        <v>-2.8066666666666649</v>
      </c>
      <c r="L267" s="2">
        <f t="shared" si="80"/>
        <v>6.996661360446681</v>
      </c>
      <c r="M267" s="29">
        <f t="shared" ref="M267" si="94">AVERAGE(L265:L267)</f>
        <v>6.9836756818084398</v>
      </c>
      <c r="N267" s="87"/>
      <c r="O267" s="28" t="b">
        <v>1</v>
      </c>
      <c r="P267" s="2" t="s">
        <v>520</v>
      </c>
      <c r="Q267" s="2" t="s">
        <v>521</v>
      </c>
      <c r="R267" s="2">
        <v>40</v>
      </c>
      <c r="S267" s="85">
        <v>5.6100000000000004E-3</v>
      </c>
      <c r="T267" s="2">
        <v>0</v>
      </c>
      <c r="U267" s="2" t="s">
        <v>227</v>
      </c>
      <c r="V267" s="2"/>
      <c r="W267" s="2"/>
      <c r="X267" s="2"/>
      <c r="Y267" s="2"/>
      <c r="Z267" s="94"/>
    </row>
    <row r="268" spans="1:26" x14ac:dyDescent="0.35">
      <c r="A268" s="28" t="b">
        <v>1</v>
      </c>
      <c r="B268" s="2" t="s">
        <v>531</v>
      </c>
      <c r="C268" s="2" t="s">
        <v>532</v>
      </c>
      <c r="D268" s="2">
        <v>31.26</v>
      </c>
      <c r="E268" s="85">
        <v>0.191</v>
      </c>
      <c r="F268" s="2">
        <v>0</v>
      </c>
      <c r="G268" s="2" t="s">
        <v>233</v>
      </c>
      <c r="H268" s="2"/>
      <c r="I268" s="2">
        <f t="shared" si="82"/>
        <v>6.8300000000000018</v>
      </c>
      <c r="J268" s="85">
        <f t="shared" si="79"/>
        <v>4.2633333333333354</v>
      </c>
      <c r="K268" s="85">
        <f t="shared" si="83"/>
        <v>-2.5666666666666664</v>
      </c>
      <c r="L268" s="2">
        <f t="shared" si="80"/>
        <v>5.9243902091462566</v>
      </c>
      <c r="M268" s="29"/>
      <c r="N268" s="92"/>
      <c r="O268" s="28" t="b">
        <v>1</v>
      </c>
      <c r="P268" s="2" t="s">
        <v>531</v>
      </c>
      <c r="Q268" s="2" t="s">
        <v>532</v>
      </c>
      <c r="R268" s="2">
        <v>38.090000000000003</v>
      </c>
      <c r="S268" s="85">
        <v>1.9599999999999999E-2</v>
      </c>
      <c r="T268" s="2">
        <v>0</v>
      </c>
      <c r="U268" s="2"/>
      <c r="V268" s="2"/>
      <c r="W268" s="2"/>
      <c r="X268" s="2"/>
      <c r="Y268" s="2"/>
      <c r="Z268" s="29"/>
    </row>
    <row r="269" spans="1:26" x14ac:dyDescent="0.35">
      <c r="A269" s="28" t="b">
        <v>1</v>
      </c>
      <c r="B269" s="2" t="s">
        <v>533</v>
      </c>
      <c r="C269" s="2" t="s">
        <v>534</v>
      </c>
      <c r="D269" s="2">
        <v>31.66</v>
      </c>
      <c r="E269" s="85">
        <v>0.14199999999999999</v>
      </c>
      <c r="F269" s="2">
        <v>0</v>
      </c>
      <c r="G269" s="2" t="s">
        <v>233</v>
      </c>
      <c r="H269" s="2"/>
      <c r="I269" s="2">
        <f t="shared" si="82"/>
        <v>8.34</v>
      </c>
      <c r="J269" s="85">
        <f t="shared" si="79"/>
        <v>4.2633333333333354</v>
      </c>
      <c r="K269" s="85">
        <f t="shared" si="83"/>
        <v>-4.0766666666666644</v>
      </c>
      <c r="L269" s="2">
        <f t="shared" si="80"/>
        <v>16.873258072256178</v>
      </c>
      <c r="M269" s="29"/>
      <c r="N269" s="2"/>
      <c r="O269" s="28" t="b">
        <v>1</v>
      </c>
      <c r="P269" s="2" t="s">
        <v>533</v>
      </c>
      <c r="Q269" s="2" t="s">
        <v>534</v>
      </c>
      <c r="R269" s="2">
        <v>40</v>
      </c>
      <c r="S269" s="85">
        <v>5.6100000000000004E-3</v>
      </c>
      <c r="T269" s="2">
        <v>0</v>
      </c>
      <c r="U269" s="2" t="s">
        <v>227</v>
      </c>
      <c r="V269" s="2"/>
      <c r="W269" s="2"/>
      <c r="X269" s="2"/>
      <c r="Y269" s="2"/>
      <c r="Z269" s="29"/>
    </row>
    <row r="270" spans="1:26" x14ac:dyDescent="0.35">
      <c r="A270" s="28" t="b">
        <v>1</v>
      </c>
      <c r="B270" s="2" t="s">
        <v>535</v>
      </c>
      <c r="C270" s="2" t="s">
        <v>536</v>
      </c>
      <c r="D270" s="2">
        <v>31.04</v>
      </c>
      <c r="E270" s="85">
        <v>0.22500000000000001</v>
      </c>
      <c r="F270" s="2">
        <v>0</v>
      </c>
      <c r="G270" s="2" t="s">
        <v>233</v>
      </c>
      <c r="H270" s="2"/>
      <c r="I270" s="2">
        <f t="shared" si="82"/>
        <v>8.9600000000000009</v>
      </c>
      <c r="J270" s="85">
        <f t="shared" si="79"/>
        <v>4.2633333333333354</v>
      </c>
      <c r="K270" s="85">
        <f t="shared" si="83"/>
        <v>-4.6966666666666654</v>
      </c>
      <c r="L270" s="2">
        <f t="shared" si="80"/>
        <v>25.932091558718149</v>
      </c>
      <c r="M270" s="29">
        <f t="shared" ref="M270" si="95">AVERAGE(L268:L270)</f>
        <v>16.243246613373529</v>
      </c>
      <c r="N270" s="2"/>
      <c r="O270" s="28" t="b">
        <v>1</v>
      </c>
      <c r="P270" s="2" t="s">
        <v>535</v>
      </c>
      <c r="Q270" s="2" t="s">
        <v>536</v>
      </c>
      <c r="R270" s="2">
        <v>40</v>
      </c>
      <c r="S270" s="85">
        <v>5.6100000000000004E-3</v>
      </c>
      <c r="T270" s="2">
        <v>0</v>
      </c>
      <c r="U270" s="2" t="s">
        <v>227</v>
      </c>
      <c r="V270" s="2"/>
      <c r="W270" s="2"/>
      <c r="X270" s="2"/>
      <c r="Y270" s="2"/>
      <c r="Z270" s="29"/>
    </row>
    <row r="271" spans="1:26" x14ac:dyDescent="0.35">
      <c r="A271" s="28" t="b">
        <v>1</v>
      </c>
      <c r="B271" s="2" t="s">
        <v>540</v>
      </c>
      <c r="C271" s="2" t="s">
        <v>541</v>
      </c>
      <c r="D271" s="2">
        <v>32.93</v>
      </c>
      <c r="E271" s="85">
        <v>5.6500000000000002E-2</v>
      </c>
      <c r="F271" s="2">
        <v>0</v>
      </c>
      <c r="G271" s="2"/>
      <c r="H271" s="2"/>
      <c r="I271" s="2">
        <f t="shared" si="82"/>
        <v>-32.93</v>
      </c>
      <c r="J271" s="85">
        <f t="shared" si="79"/>
        <v>4.2633333333333354</v>
      </c>
      <c r="K271" s="85">
        <f t="shared" si="83"/>
        <v>37.193333333333335</v>
      </c>
      <c r="L271" s="2">
        <f t="shared" si="80"/>
        <v>6.3634264374256317E-12</v>
      </c>
      <c r="M271" s="29"/>
      <c r="N271" s="2"/>
      <c r="O271" s="28" t="b">
        <v>1</v>
      </c>
      <c r="P271" s="2" t="s">
        <v>540</v>
      </c>
      <c r="Q271" s="2" t="s">
        <v>541</v>
      </c>
      <c r="R271" s="2"/>
      <c r="S271" s="85"/>
      <c r="T271" s="2">
        <v>0</v>
      </c>
      <c r="U271" s="2"/>
      <c r="V271" s="2"/>
      <c r="W271" s="2"/>
      <c r="X271" s="2"/>
      <c r="Y271" s="2"/>
      <c r="Z271" s="29"/>
    </row>
    <row r="272" spans="1:26" x14ac:dyDescent="0.35">
      <c r="A272" s="28" t="b">
        <v>1</v>
      </c>
      <c r="B272" s="2" t="s">
        <v>542</v>
      </c>
      <c r="C272" s="2" t="s">
        <v>543</v>
      </c>
      <c r="D272" s="2">
        <v>32.729999999999997</v>
      </c>
      <c r="E272" s="85">
        <v>6.5799999999999997E-2</v>
      </c>
      <c r="F272" s="2">
        <v>0</v>
      </c>
      <c r="G272" s="2"/>
      <c r="H272" s="2"/>
      <c r="I272" s="2">
        <f t="shared" si="82"/>
        <v>-32.729999999999997</v>
      </c>
      <c r="J272" s="85">
        <f t="shared" si="79"/>
        <v>4.2633333333333354</v>
      </c>
      <c r="K272" s="85">
        <f t="shared" si="83"/>
        <v>36.993333333333332</v>
      </c>
      <c r="L272" s="2">
        <f t="shared" si="80"/>
        <v>7.3096574808154791E-12</v>
      </c>
      <c r="M272" s="29"/>
      <c r="N272" s="2"/>
      <c r="O272" s="28" t="b">
        <v>1</v>
      </c>
      <c r="P272" s="2" t="s">
        <v>542</v>
      </c>
      <c r="Q272" s="2" t="s">
        <v>543</v>
      </c>
      <c r="R272" s="2"/>
      <c r="S272" s="85"/>
      <c r="T272" s="2">
        <v>0</v>
      </c>
      <c r="U272" s="2"/>
      <c r="V272" s="2"/>
      <c r="W272" s="2"/>
      <c r="X272" s="2"/>
      <c r="Y272" s="2"/>
      <c r="Z272" s="29"/>
    </row>
    <row r="273" spans="1:26" x14ac:dyDescent="0.35">
      <c r="A273" s="28" t="b">
        <v>1</v>
      </c>
      <c r="B273" s="2" t="s">
        <v>544</v>
      </c>
      <c r="C273" s="2" t="s">
        <v>545</v>
      </c>
      <c r="D273" s="2">
        <v>33.159999999999997</v>
      </c>
      <c r="E273" s="85">
        <v>4.8000000000000001E-2</v>
      </c>
      <c r="F273" s="2">
        <v>0</v>
      </c>
      <c r="G273" s="2"/>
      <c r="H273" s="2"/>
      <c r="I273" s="2">
        <f t="shared" si="82"/>
        <v>-33.159999999999997</v>
      </c>
      <c r="J273" s="85">
        <f t="shared" si="79"/>
        <v>4.2633333333333354</v>
      </c>
      <c r="K273" s="85">
        <f t="shared" si="83"/>
        <v>37.423333333333332</v>
      </c>
      <c r="L273" s="2">
        <f t="shared" si="80"/>
        <v>5.4256794117477681E-12</v>
      </c>
      <c r="M273" s="29">
        <f t="shared" ref="M273" si="96">AVERAGE(L271:L273)</f>
        <v>6.366254443329626E-12</v>
      </c>
      <c r="N273" s="2"/>
      <c r="O273" s="28" t="b">
        <v>1</v>
      </c>
      <c r="P273" s="2" t="s">
        <v>544</v>
      </c>
      <c r="Q273" s="2" t="s">
        <v>545</v>
      </c>
      <c r="R273" s="2"/>
      <c r="S273" s="85"/>
      <c r="T273" s="2">
        <v>0</v>
      </c>
      <c r="U273" s="2"/>
      <c r="V273" s="2"/>
      <c r="W273" s="2"/>
      <c r="X273" s="2"/>
      <c r="Y273" s="2"/>
      <c r="Z273" s="29"/>
    </row>
    <row r="274" spans="1:26" x14ac:dyDescent="0.35">
      <c r="A274" s="28" t="b">
        <v>1</v>
      </c>
      <c r="B274" s="2" t="s">
        <v>327</v>
      </c>
      <c r="C274" s="2" t="s">
        <v>328</v>
      </c>
      <c r="D274" s="2">
        <v>36.950000000000003</v>
      </c>
      <c r="E274" s="85">
        <v>3.0300000000000001E-3</v>
      </c>
      <c r="F274" s="2">
        <v>0</v>
      </c>
      <c r="G274" s="2"/>
      <c r="H274" s="2"/>
      <c r="I274" s="2">
        <f t="shared" si="82"/>
        <v>3.0499999999999972</v>
      </c>
      <c r="J274" s="85">
        <f t="shared" si="79"/>
        <v>4.2633333333333354</v>
      </c>
      <c r="K274" s="85">
        <f t="shared" si="83"/>
        <v>1.2133333333333383</v>
      </c>
      <c r="L274" s="2">
        <f t="shared" si="80"/>
        <v>0.4312710159960938</v>
      </c>
      <c r="M274" s="29"/>
      <c r="N274" s="2"/>
      <c r="O274" s="28" t="b">
        <v>1</v>
      </c>
      <c r="P274" s="2" t="s">
        <v>327</v>
      </c>
      <c r="Q274" s="2" t="s">
        <v>328</v>
      </c>
      <c r="R274" s="2">
        <v>40</v>
      </c>
      <c r="S274" s="85">
        <v>5.6100000000000004E-3</v>
      </c>
      <c r="T274" s="2">
        <v>0</v>
      </c>
      <c r="U274" s="2" t="s">
        <v>227</v>
      </c>
      <c r="V274" s="2"/>
      <c r="W274" s="2"/>
      <c r="X274" s="2"/>
      <c r="Y274" s="2"/>
      <c r="Z274" s="29"/>
    </row>
    <row r="275" spans="1:26" x14ac:dyDescent="0.35">
      <c r="A275" s="28" t="b">
        <v>1</v>
      </c>
      <c r="B275" s="2" t="s">
        <v>329</v>
      </c>
      <c r="C275" s="2" t="s">
        <v>330</v>
      </c>
      <c r="D275" s="2">
        <v>34.229999999999997</v>
      </c>
      <c r="E275" s="85">
        <v>2.1999999999999999E-2</v>
      </c>
      <c r="F275" s="2">
        <v>0</v>
      </c>
      <c r="G275" s="2"/>
      <c r="H275" s="2"/>
      <c r="I275" s="2">
        <f t="shared" si="82"/>
        <v>5.7700000000000031</v>
      </c>
      <c r="J275" s="85">
        <f t="shared" si="79"/>
        <v>4.2633333333333354</v>
      </c>
      <c r="K275" s="85">
        <f t="shared" si="83"/>
        <v>-1.5066666666666677</v>
      </c>
      <c r="L275" s="2">
        <f t="shared" si="80"/>
        <v>2.8415274782579534</v>
      </c>
      <c r="M275" s="29"/>
      <c r="N275" s="2"/>
      <c r="O275" s="28" t="b">
        <v>1</v>
      </c>
      <c r="P275" s="2" t="s">
        <v>329</v>
      </c>
      <c r="Q275" s="2" t="s">
        <v>330</v>
      </c>
      <c r="R275" s="2">
        <v>40</v>
      </c>
      <c r="S275" s="85">
        <v>5.6100000000000004E-3</v>
      </c>
      <c r="T275" s="2">
        <v>0</v>
      </c>
      <c r="U275" s="2" t="s">
        <v>227</v>
      </c>
      <c r="V275" s="2"/>
      <c r="W275" s="2"/>
      <c r="X275" s="2"/>
      <c r="Y275" s="2"/>
      <c r="Z275" s="29"/>
    </row>
    <row r="276" spans="1:26" x14ac:dyDescent="0.35">
      <c r="A276" s="28" t="b">
        <v>1</v>
      </c>
      <c r="B276" s="2" t="s">
        <v>331</v>
      </c>
      <c r="C276" s="2" t="s">
        <v>332</v>
      </c>
      <c r="D276" s="2">
        <v>33.94</v>
      </c>
      <c r="E276" s="85">
        <v>2.7199999999999998E-2</v>
      </c>
      <c r="F276" s="2">
        <v>0</v>
      </c>
      <c r="G276" s="2"/>
      <c r="H276" s="2"/>
      <c r="I276" s="2">
        <f t="shared" si="82"/>
        <v>6.0600000000000023</v>
      </c>
      <c r="J276" s="85">
        <f t="shared" si="79"/>
        <v>4.2633333333333354</v>
      </c>
      <c r="K276" s="85">
        <f t="shared" si="83"/>
        <v>-1.7966666666666669</v>
      </c>
      <c r="L276" s="2">
        <f t="shared" si="80"/>
        <v>3.4741659450869458</v>
      </c>
      <c r="M276" s="29">
        <f t="shared" ref="M276" si="97">AVERAGE(L274:L276)</f>
        <v>2.2489881464469978</v>
      </c>
      <c r="N276" s="2"/>
      <c r="O276" s="28" t="b">
        <v>1</v>
      </c>
      <c r="P276" s="2" t="s">
        <v>331</v>
      </c>
      <c r="Q276" s="2" t="s">
        <v>332</v>
      </c>
      <c r="R276" s="2">
        <v>40</v>
      </c>
      <c r="S276" s="85">
        <v>5.6100000000000004E-3</v>
      </c>
      <c r="T276" s="2">
        <v>0</v>
      </c>
      <c r="U276" s="2" t="s">
        <v>227</v>
      </c>
      <c r="V276" s="2"/>
      <c r="W276" s="2"/>
      <c r="X276" s="2"/>
      <c r="Y276" s="2"/>
      <c r="Z276" s="29"/>
    </row>
    <row r="277" spans="1:26" x14ac:dyDescent="0.35">
      <c r="A277" s="28" t="b">
        <v>1</v>
      </c>
      <c r="B277" s="2" t="s">
        <v>345</v>
      </c>
      <c r="C277" s="2" t="s">
        <v>346</v>
      </c>
      <c r="D277" s="2">
        <v>33.409999999999997</v>
      </c>
      <c r="E277" s="85">
        <v>3.9800000000000002E-2</v>
      </c>
      <c r="F277" s="2">
        <v>0</v>
      </c>
      <c r="G277" s="2"/>
      <c r="H277" s="2"/>
      <c r="I277" s="2">
        <f t="shared" si="82"/>
        <v>4.2000000000000028</v>
      </c>
      <c r="J277" s="85">
        <f t="shared" si="79"/>
        <v>4.2633333333333354</v>
      </c>
      <c r="K277" s="85">
        <f t="shared" si="83"/>
        <v>6.3333333333332575E-2</v>
      </c>
      <c r="L277" s="2">
        <f t="shared" si="80"/>
        <v>0.95705030707390171</v>
      </c>
      <c r="M277" s="29"/>
      <c r="N277" s="2"/>
      <c r="O277" s="28" t="b">
        <v>1</v>
      </c>
      <c r="P277" s="2" t="s">
        <v>345</v>
      </c>
      <c r="Q277" s="2" t="s">
        <v>346</v>
      </c>
      <c r="R277" s="2">
        <v>37.61</v>
      </c>
      <c r="S277" s="85">
        <v>2.69E-2</v>
      </c>
      <c r="T277" s="2">
        <v>0</v>
      </c>
      <c r="U277" s="2"/>
      <c r="V277" s="2"/>
      <c r="W277" s="2"/>
      <c r="X277" s="2"/>
      <c r="Y277" s="2"/>
      <c r="Z277" s="29"/>
    </row>
    <row r="278" spans="1:26" x14ac:dyDescent="0.35">
      <c r="A278" s="28" t="b">
        <v>1</v>
      </c>
      <c r="B278" s="2" t="s">
        <v>347</v>
      </c>
      <c r="C278" s="2" t="s">
        <v>348</v>
      </c>
      <c r="D278" s="2">
        <v>33.43</v>
      </c>
      <c r="E278" s="85">
        <v>3.95E-2</v>
      </c>
      <c r="F278" s="2">
        <v>0</v>
      </c>
      <c r="G278" s="2"/>
      <c r="H278" s="2"/>
      <c r="I278" s="2">
        <f t="shared" si="82"/>
        <v>6.57</v>
      </c>
      <c r="J278" s="85">
        <f t="shared" si="79"/>
        <v>4.2633333333333354</v>
      </c>
      <c r="K278" s="85">
        <f t="shared" si="83"/>
        <v>-2.3066666666666649</v>
      </c>
      <c r="L278" s="2">
        <f t="shared" si="80"/>
        <v>4.9473866936377435</v>
      </c>
      <c r="M278" s="29"/>
      <c r="N278" s="2"/>
      <c r="O278" s="28" t="b">
        <v>1</v>
      </c>
      <c r="P278" s="2" t="s">
        <v>347</v>
      </c>
      <c r="Q278" s="2" t="s">
        <v>348</v>
      </c>
      <c r="R278" s="2">
        <v>40</v>
      </c>
      <c r="S278" s="85">
        <v>5.6100000000000004E-3</v>
      </c>
      <c r="T278" s="2">
        <v>0</v>
      </c>
      <c r="U278" s="2" t="s">
        <v>227</v>
      </c>
      <c r="V278" s="2"/>
      <c r="W278" s="2"/>
      <c r="X278" s="2"/>
      <c r="Y278" s="2"/>
      <c r="Z278" s="29"/>
    </row>
    <row r="279" spans="1:26" x14ac:dyDescent="0.35">
      <c r="A279" s="28" t="b">
        <v>1</v>
      </c>
      <c r="B279" s="2" t="s">
        <v>349</v>
      </c>
      <c r="C279" s="2" t="s">
        <v>350</v>
      </c>
      <c r="D279" s="2">
        <v>32.450000000000003</v>
      </c>
      <c r="E279" s="85">
        <v>8.0299999999999996E-2</v>
      </c>
      <c r="F279" s="2">
        <v>0</v>
      </c>
      <c r="G279" s="2"/>
      <c r="H279" s="2"/>
      <c r="I279" s="2">
        <f t="shared" si="82"/>
        <v>6.9099999999999966</v>
      </c>
      <c r="J279" s="85">
        <f t="shared" si="79"/>
        <v>4.2633333333333354</v>
      </c>
      <c r="K279" s="85">
        <f t="shared" si="83"/>
        <v>-2.6466666666666612</v>
      </c>
      <c r="L279" s="2">
        <f t="shared" si="80"/>
        <v>6.2621873303927797</v>
      </c>
      <c r="M279" s="29">
        <f t="shared" ref="M279" si="98">AVERAGE(L277:L279)</f>
        <v>4.0555414437014754</v>
      </c>
      <c r="N279" s="2"/>
      <c r="O279" s="28" t="b">
        <v>1</v>
      </c>
      <c r="P279" s="2" t="s">
        <v>349</v>
      </c>
      <c r="Q279" s="2" t="s">
        <v>350</v>
      </c>
      <c r="R279" s="2">
        <v>39.36</v>
      </c>
      <c r="S279" s="85">
        <v>8.5299999999999994E-3</v>
      </c>
      <c r="T279" s="2">
        <v>0</v>
      </c>
      <c r="U279" s="2"/>
      <c r="V279" s="2"/>
      <c r="W279" s="2"/>
      <c r="X279" s="2"/>
      <c r="Y279" s="2"/>
      <c r="Z279" s="29"/>
    </row>
    <row r="280" spans="1:26" x14ac:dyDescent="0.35">
      <c r="A280" s="28" t="b">
        <v>1</v>
      </c>
      <c r="B280" s="2" t="s">
        <v>363</v>
      </c>
      <c r="C280" s="2" t="s">
        <v>364</v>
      </c>
      <c r="D280" s="2">
        <v>36.78</v>
      </c>
      <c r="E280" s="85">
        <v>3.4299999999999999E-3</v>
      </c>
      <c r="F280" s="2">
        <v>0</v>
      </c>
      <c r="G280" s="2"/>
      <c r="H280" s="2"/>
      <c r="I280" s="2">
        <f t="shared" si="82"/>
        <v>3.2199999999999989</v>
      </c>
      <c r="J280" s="85">
        <f t="shared" si="79"/>
        <v>4.2633333333333354</v>
      </c>
      <c r="K280" s="85">
        <f t="shared" si="83"/>
        <v>1.0433333333333366</v>
      </c>
      <c r="L280" s="2">
        <f t="shared" si="80"/>
        <v>0.48520511574676928</v>
      </c>
      <c r="M280" s="29"/>
      <c r="N280" s="2"/>
      <c r="O280" s="28" t="b">
        <v>1</v>
      </c>
      <c r="P280" s="2" t="s">
        <v>363</v>
      </c>
      <c r="Q280" s="2" t="s">
        <v>364</v>
      </c>
      <c r="R280" s="2">
        <v>40</v>
      </c>
      <c r="S280" s="85">
        <v>5.6100000000000004E-3</v>
      </c>
      <c r="T280" s="2">
        <v>0</v>
      </c>
      <c r="U280" s="2" t="s">
        <v>227</v>
      </c>
      <c r="V280" s="2"/>
      <c r="W280" s="2"/>
      <c r="X280" s="2"/>
      <c r="Y280" s="2"/>
      <c r="Z280" s="29"/>
    </row>
    <row r="281" spans="1:26" x14ac:dyDescent="0.35">
      <c r="A281" s="28" t="b">
        <v>1</v>
      </c>
      <c r="B281" s="2" t="s">
        <v>365</v>
      </c>
      <c r="C281" s="2" t="s">
        <v>366</v>
      </c>
      <c r="D281" s="2">
        <v>35.04</v>
      </c>
      <c r="E281" s="85">
        <v>1.2200000000000001E-2</v>
      </c>
      <c r="F281" s="2">
        <v>0</v>
      </c>
      <c r="G281" s="2"/>
      <c r="H281" s="2"/>
      <c r="I281" s="2">
        <f t="shared" si="82"/>
        <v>4.9600000000000009</v>
      </c>
      <c r="J281" s="85">
        <f t="shared" si="79"/>
        <v>4.2633333333333354</v>
      </c>
      <c r="K281" s="85">
        <f t="shared" si="83"/>
        <v>-0.69666666666666544</v>
      </c>
      <c r="L281" s="2">
        <f t="shared" si="80"/>
        <v>1.6207557224198845</v>
      </c>
      <c r="M281" s="29"/>
      <c r="N281" s="2"/>
      <c r="O281" s="28" t="b">
        <v>1</v>
      </c>
      <c r="P281" s="2" t="s">
        <v>365</v>
      </c>
      <c r="Q281" s="2" t="s">
        <v>366</v>
      </c>
      <c r="R281" s="2">
        <v>40</v>
      </c>
      <c r="S281" s="85">
        <v>5.6100000000000004E-3</v>
      </c>
      <c r="T281" s="2">
        <v>0</v>
      </c>
      <c r="U281" s="2" t="s">
        <v>227</v>
      </c>
      <c r="V281" s="2"/>
      <c r="W281" s="2"/>
      <c r="X281" s="2"/>
      <c r="Y281" s="2"/>
      <c r="Z281" s="29"/>
    </row>
    <row r="282" spans="1:26" x14ac:dyDescent="0.35">
      <c r="A282" s="86" t="b">
        <v>1</v>
      </c>
      <c r="B282" s="87" t="s">
        <v>367</v>
      </c>
      <c r="C282" s="87" t="s">
        <v>368</v>
      </c>
      <c r="D282" s="87">
        <v>34.9</v>
      </c>
      <c r="E282" s="88">
        <v>1.35E-2</v>
      </c>
      <c r="F282" s="17">
        <v>0</v>
      </c>
      <c r="G282" s="17"/>
      <c r="H282" s="2"/>
      <c r="I282" s="2">
        <f t="shared" si="82"/>
        <v>5.1000000000000014</v>
      </c>
      <c r="J282" s="85">
        <f t="shared" si="79"/>
        <v>4.2633333333333354</v>
      </c>
      <c r="K282" s="85">
        <f t="shared" si="83"/>
        <v>-0.836666666666666</v>
      </c>
      <c r="L282" s="2">
        <f t="shared" si="80"/>
        <v>1.7859190221207637</v>
      </c>
      <c r="M282" s="29">
        <f t="shared" ref="M282" si="99">AVERAGE(L280:L282)</f>
        <v>1.2972932867624725</v>
      </c>
      <c r="N282" s="2"/>
      <c r="O282" s="28" t="b">
        <v>1</v>
      </c>
      <c r="P282" s="2" t="s">
        <v>367</v>
      </c>
      <c r="Q282" s="2" t="s">
        <v>368</v>
      </c>
      <c r="R282" s="2">
        <v>40</v>
      </c>
      <c r="S282" s="85">
        <v>5.6100000000000004E-3</v>
      </c>
      <c r="T282" s="2">
        <v>0</v>
      </c>
      <c r="U282" s="2" t="s">
        <v>227</v>
      </c>
      <c r="V282" s="2"/>
      <c r="W282" s="2"/>
      <c r="X282" s="2"/>
      <c r="Y282" s="2"/>
      <c r="Z282" s="29"/>
    </row>
    <row r="283" spans="1:26" x14ac:dyDescent="0.35">
      <c r="A283" s="28" t="b">
        <v>1</v>
      </c>
      <c r="B283" s="2" t="s">
        <v>381</v>
      </c>
      <c r="C283" s="2" t="s">
        <v>382</v>
      </c>
      <c r="D283" s="2">
        <v>32.86</v>
      </c>
      <c r="E283" s="85">
        <v>5.9499999999999997E-2</v>
      </c>
      <c r="F283" s="2">
        <v>0</v>
      </c>
      <c r="G283" s="3"/>
      <c r="H283" s="2"/>
      <c r="I283" s="2">
        <f t="shared" si="82"/>
        <v>7.1400000000000006</v>
      </c>
      <c r="J283" s="85">
        <f t="shared" si="79"/>
        <v>4.2633333333333354</v>
      </c>
      <c r="K283" s="85">
        <f t="shared" si="83"/>
        <v>-2.8766666666666652</v>
      </c>
      <c r="L283" s="2">
        <f t="shared" si="80"/>
        <v>7.3445121597217495</v>
      </c>
      <c r="M283" s="29"/>
      <c r="N283" s="2"/>
      <c r="O283" s="28" t="b">
        <v>1</v>
      </c>
      <c r="P283" s="2" t="s">
        <v>381</v>
      </c>
      <c r="Q283" s="2" t="s">
        <v>382</v>
      </c>
      <c r="R283" s="2">
        <v>40</v>
      </c>
      <c r="S283" s="85">
        <v>5.6100000000000004E-3</v>
      </c>
      <c r="T283" s="2">
        <v>0</v>
      </c>
      <c r="U283" s="2" t="s">
        <v>227</v>
      </c>
      <c r="V283" s="2"/>
      <c r="W283" s="2"/>
      <c r="X283" s="2"/>
      <c r="Y283" s="2"/>
      <c r="Z283" s="29"/>
    </row>
    <row r="284" spans="1:26" x14ac:dyDescent="0.35">
      <c r="A284" s="28" t="b">
        <v>1</v>
      </c>
      <c r="B284" s="2" t="s">
        <v>383</v>
      </c>
      <c r="C284" s="2" t="s">
        <v>384</v>
      </c>
      <c r="D284" s="2">
        <v>32.56</v>
      </c>
      <c r="E284" s="85">
        <v>7.4099999999999999E-2</v>
      </c>
      <c r="F284" s="2">
        <v>0</v>
      </c>
      <c r="G284" s="2"/>
      <c r="H284" s="2"/>
      <c r="I284" s="2">
        <f t="shared" si="82"/>
        <v>7.4399999999999977</v>
      </c>
      <c r="J284" s="85">
        <f t="shared" si="79"/>
        <v>4.2633333333333354</v>
      </c>
      <c r="K284" s="85">
        <f t="shared" si="83"/>
        <v>-3.1766666666666623</v>
      </c>
      <c r="L284" s="2">
        <f t="shared" si="80"/>
        <v>9.0421551141852188</v>
      </c>
      <c r="M284" s="29"/>
      <c r="N284" s="2"/>
      <c r="O284" s="28" t="b">
        <v>1</v>
      </c>
      <c r="P284" s="2" t="s">
        <v>383</v>
      </c>
      <c r="Q284" s="2" t="s">
        <v>384</v>
      </c>
      <c r="R284" s="2">
        <v>40</v>
      </c>
      <c r="S284" s="85">
        <v>5.6100000000000004E-3</v>
      </c>
      <c r="T284" s="2">
        <v>0</v>
      </c>
      <c r="U284" s="2" t="s">
        <v>227</v>
      </c>
      <c r="V284" s="2"/>
      <c r="W284" s="2"/>
      <c r="X284" s="2"/>
      <c r="Y284" s="2"/>
      <c r="Z284" s="29"/>
    </row>
    <row r="285" spans="1:26" x14ac:dyDescent="0.35">
      <c r="A285" s="28" t="b">
        <v>1</v>
      </c>
      <c r="B285" s="2" t="s">
        <v>385</v>
      </c>
      <c r="C285" s="2" t="s">
        <v>386</v>
      </c>
      <c r="D285" s="2">
        <v>34.450000000000003</v>
      </c>
      <c r="E285" s="85">
        <v>1.8700000000000001E-2</v>
      </c>
      <c r="F285" s="2">
        <v>0</v>
      </c>
      <c r="G285" s="2"/>
      <c r="H285" s="2"/>
      <c r="I285" s="2">
        <f t="shared" si="82"/>
        <v>5.5499999999999972</v>
      </c>
      <c r="J285" s="85">
        <f t="shared" si="79"/>
        <v>4.2633333333333354</v>
      </c>
      <c r="K285" s="85">
        <f t="shared" si="83"/>
        <v>-1.2866666666666617</v>
      </c>
      <c r="L285" s="2">
        <f t="shared" si="80"/>
        <v>2.4396372795203995</v>
      </c>
      <c r="M285" s="29">
        <f t="shared" ref="M285" si="100">AVERAGE(L283:L285)</f>
        <v>6.2754348511424567</v>
      </c>
      <c r="N285" s="2"/>
      <c r="O285" s="28" t="b">
        <v>1</v>
      </c>
      <c r="P285" s="2" t="s">
        <v>385</v>
      </c>
      <c r="Q285" s="2" t="s">
        <v>386</v>
      </c>
      <c r="R285" s="2">
        <v>40</v>
      </c>
      <c r="S285" s="85">
        <v>5.6100000000000004E-3</v>
      </c>
      <c r="T285" s="2">
        <v>0</v>
      </c>
      <c r="U285" s="2" t="s">
        <v>227</v>
      </c>
      <c r="V285" s="2"/>
      <c r="W285" s="2"/>
      <c r="X285" s="2"/>
      <c r="Y285" s="2"/>
      <c r="Z285" s="29"/>
    </row>
    <row r="286" spans="1:26" x14ac:dyDescent="0.35">
      <c r="A286" s="28" t="b">
        <v>1</v>
      </c>
      <c r="B286" s="2" t="s">
        <v>399</v>
      </c>
      <c r="C286" s="2" t="s">
        <v>400</v>
      </c>
      <c r="D286" s="2">
        <v>32.03</v>
      </c>
      <c r="E286" s="85">
        <v>0.109</v>
      </c>
      <c r="F286" s="2">
        <v>0</v>
      </c>
      <c r="G286" s="2" t="s">
        <v>233</v>
      </c>
      <c r="H286" s="17"/>
      <c r="I286" s="2">
        <f t="shared" si="82"/>
        <v>7.9699999999999989</v>
      </c>
      <c r="J286" s="85">
        <f t="shared" si="79"/>
        <v>4.2633333333333354</v>
      </c>
      <c r="K286" s="85">
        <f t="shared" si="83"/>
        <v>-3.7066666666666634</v>
      </c>
      <c r="L286" s="2">
        <f t="shared" si="80"/>
        <v>13.056231759815098</v>
      </c>
      <c r="M286" s="29"/>
      <c r="N286" s="2"/>
      <c r="O286" s="86" t="b">
        <v>1</v>
      </c>
      <c r="P286" s="87" t="s">
        <v>399</v>
      </c>
      <c r="Q286" s="87" t="s">
        <v>400</v>
      </c>
      <c r="R286" s="87">
        <v>40</v>
      </c>
      <c r="S286" s="88">
        <v>5.6100000000000004E-3</v>
      </c>
      <c r="T286" s="87">
        <v>0</v>
      </c>
      <c r="U286" s="87" t="s">
        <v>227</v>
      </c>
      <c r="V286" s="2"/>
      <c r="W286" s="2"/>
      <c r="X286" s="2"/>
      <c r="Y286" s="2"/>
      <c r="Z286" s="29"/>
    </row>
    <row r="287" spans="1:26" x14ac:dyDescent="0.35">
      <c r="A287" s="28" t="b">
        <v>1</v>
      </c>
      <c r="B287" s="2" t="s">
        <v>401</v>
      </c>
      <c r="C287" s="2" t="s">
        <v>402</v>
      </c>
      <c r="D287" s="2">
        <v>32.630000000000003</v>
      </c>
      <c r="E287" s="85">
        <v>7.0599999999999996E-2</v>
      </c>
      <c r="F287" s="2">
        <v>0</v>
      </c>
      <c r="G287" s="2"/>
      <c r="H287" s="3"/>
      <c r="I287" s="2">
        <f t="shared" si="82"/>
        <v>7.3699999999999974</v>
      </c>
      <c r="J287" s="85">
        <f t="shared" si="79"/>
        <v>4.2633333333333354</v>
      </c>
      <c r="K287" s="85">
        <f t="shared" si="83"/>
        <v>-3.106666666666662</v>
      </c>
      <c r="L287" s="2">
        <f t="shared" si="80"/>
        <v>8.6139005459801563</v>
      </c>
      <c r="M287" s="29"/>
      <c r="N287" s="2"/>
      <c r="O287" s="28" t="b">
        <v>1</v>
      </c>
      <c r="P287" s="2" t="s">
        <v>401</v>
      </c>
      <c r="Q287" s="2" t="s">
        <v>402</v>
      </c>
      <c r="R287" s="2">
        <v>40</v>
      </c>
      <c r="S287" s="85">
        <v>5.6100000000000004E-3</v>
      </c>
      <c r="T287" s="2">
        <v>0</v>
      </c>
      <c r="U287" s="2" t="s">
        <v>227</v>
      </c>
      <c r="V287" s="2"/>
      <c r="W287" s="2"/>
      <c r="X287" s="2"/>
      <c r="Y287" s="2"/>
      <c r="Z287" s="29"/>
    </row>
    <row r="288" spans="1:26" x14ac:dyDescent="0.35">
      <c r="A288" s="28" t="b">
        <v>1</v>
      </c>
      <c r="B288" s="2" t="s">
        <v>403</v>
      </c>
      <c r="C288" s="2" t="s">
        <v>404</v>
      </c>
      <c r="D288" s="2">
        <v>32.200000000000003</v>
      </c>
      <c r="E288" s="85">
        <v>9.6500000000000002E-2</v>
      </c>
      <c r="F288" s="2">
        <v>0</v>
      </c>
      <c r="G288" s="2"/>
      <c r="H288" s="2"/>
      <c r="I288" s="2">
        <f t="shared" si="82"/>
        <v>7.7999999999999972</v>
      </c>
      <c r="J288" s="85">
        <f t="shared" si="79"/>
        <v>4.2633333333333354</v>
      </c>
      <c r="K288" s="85">
        <f t="shared" si="83"/>
        <v>-3.5366666666666617</v>
      </c>
      <c r="L288" s="2">
        <f t="shared" si="80"/>
        <v>11.604936043326168</v>
      </c>
      <c r="M288" s="29">
        <f t="shared" ref="M288" si="101">AVERAGE(L286:L288)</f>
        <v>11.091689449707141</v>
      </c>
      <c r="N288" s="2"/>
      <c r="O288" s="28" t="b">
        <v>1</v>
      </c>
      <c r="P288" s="2" t="s">
        <v>403</v>
      </c>
      <c r="Q288" s="2" t="s">
        <v>404</v>
      </c>
      <c r="R288" s="2">
        <v>40</v>
      </c>
      <c r="S288" s="85">
        <v>5.6100000000000004E-3</v>
      </c>
      <c r="T288" s="2">
        <v>0</v>
      </c>
      <c r="U288" s="2" t="s">
        <v>227</v>
      </c>
      <c r="V288" s="2"/>
      <c r="W288" s="2"/>
      <c r="X288" s="2"/>
      <c r="Y288" s="2"/>
      <c r="Z288" s="29"/>
    </row>
    <row r="289" spans="1:26" x14ac:dyDescent="0.35">
      <c r="A289" s="28" t="b">
        <v>1</v>
      </c>
      <c r="B289" s="2" t="s">
        <v>420</v>
      </c>
      <c r="C289" s="2" t="s">
        <v>421</v>
      </c>
      <c r="D289" s="2">
        <v>32.22</v>
      </c>
      <c r="E289" s="85">
        <v>9.5000000000000001E-2</v>
      </c>
      <c r="F289" s="2">
        <v>0</v>
      </c>
      <c r="G289" s="2"/>
      <c r="H289" s="2"/>
      <c r="I289" s="2">
        <f t="shared" si="82"/>
        <v>5.9399999999999977</v>
      </c>
      <c r="J289" s="85">
        <f t="shared" si="79"/>
        <v>4.2633333333333354</v>
      </c>
      <c r="K289" s="85">
        <f t="shared" si="83"/>
        <v>-1.6766666666666623</v>
      </c>
      <c r="L289" s="2">
        <f t="shared" si="80"/>
        <v>3.1968845988904948</v>
      </c>
      <c r="M289" s="29"/>
      <c r="N289" s="2"/>
      <c r="O289" s="28" t="b">
        <v>1</v>
      </c>
      <c r="P289" s="2" t="s">
        <v>420</v>
      </c>
      <c r="Q289" s="2" t="s">
        <v>421</v>
      </c>
      <c r="R289" s="2">
        <v>38.159999999999997</v>
      </c>
      <c r="S289" s="85">
        <v>1.8700000000000001E-2</v>
      </c>
      <c r="T289" s="2">
        <v>0</v>
      </c>
      <c r="U289" s="2"/>
      <c r="V289" s="87"/>
      <c r="W289" s="17"/>
      <c r="X289" s="2"/>
      <c r="Y289" s="2"/>
      <c r="Z289" s="29"/>
    </row>
    <row r="290" spans="1:26" x14ac:dyDescent="0.35">
      <c r="A290" s="28" t="b">
        <v>1</v>
      </c>
      <c r="B290" s="2" t="s">
        <v>422</v>
      </c>
      <c r="C290" s="2" t="s">
        <v>423</v>
      </c>
      <c r="D290" s="2">
        <v>32.159999999999997</v>
      </c>
      <c r="E290" s="85">
        <v>9.9000000000000005E-2</v>
      </c>
      <c r="F290" s="2">
        <v>0</v>
      </c>
      <c r="G290" s="2"/>
      <c r="H290" s="2"/>
      <c r="I290" s="2">
        <f t="shared" si="82"/>
        <v>7.8400000000000034</v>
      </c>
      <c r="J290" s="85">
        <f t="shared" si="79"/>
        <v>4.2633333333333354</v>
      </c>
      <c r="K290" s="85">
        <f t="shared" si="83"/>
        <v>-3.576666666666668</v>
      </c>
      <c r="L290" s="2">
        <f t="shared" si="80"/>
        <v>11.931195203603028</v>
      </c>
      <c r="M290" s="29"/>
      <c r="N290" s="2"/>
      <c r="O290" s="28" t="b">
        <v>1</v>
      </c>
      <c r="P290" s="2" t="s">
        <v>422</v>
      </c>
      <c r="Q290" s="2" t="s">
        <v>423</v>
      </c>
      <c r="R290" s="2">
        <v>40</v>
      </c>
      <c r="S290" s="85">
        <v>5.6100000000000004E-3</v>
      </c>
      <c r="T290" s="2">
        <v>0</v>
      </c>
      <c r="U290" s="2" t="s">
        <v>227</v>
      </c>
      <c r="V290" s="2"/>
      <c r="W290" s="2"/>
      <c r="X290" s="17"/>
      <c r="Y290" s="2"/>
      <c r="Z290" s="29"/>
    </row>
    <row r="291" spans="1:26" x14ac:dyDescent="0.35">
      <c r="A291" s="111" t="b">
        <v>1</v>
      </c>
      <c r="B291" s="87" t="s">
        <v>424</v>
      </c>
      <c r="C291" s="87" t="s">
        <v>425</v>
      </c>
      <c r="D291" s="87">
        <v>32.299999999999997</v>
      </c>
      <c r="E291" s="88">
        <v>8.9700000000000002E-2</v>
      </c>
      <c r="F291" s="87">
        <v>0</v>
      </c>
      <c r="G291" s="87"/>
      <c r="H291" s="87"/>
      <c r="I291" s="2">
        <f t="shared" si="82"/>
        <v>4.970000000000006</v>
      </c>
      <c r="J291" s="85">
        <f t="shared" si="79"/>
        <v>4.2633333333333354</v>
      </c>
      <c r="K291" s="85">
        <f t="shared" si="83"/>
        <v>-0.70666666666667055</v>
      </c>
      <c r="L291" s="2">
        <f t="shared" si="80"/>
        <v>1.6320289699768955</v>
      </c>
      <c r="M291" s="29">
        <f t="shared" ref="M291" si="102">AVERAGE(L289:L291)</f>
        <v>5.5867029241568069</v>
      </c>
      <c r="N291" s="2"/>
      <c r="O291" s="30" t="b">
        <v>1</v>
      </c>
      <c r="P291" s="31" t="s">
        <v>424</v>
      </c>
      <c r="Q291" s="31" t="s">
        <v>425</v>
      </c>
      <c r="R291" s="31">
        <v>37.270000000000003</v>
      </c>
      <c r="S291" s="90">
        <v>3.3399999999999999E-2</v>
      </c>
      <c r="T291" s="31">
        <v>0</v>
      </c>
      <c r="U291" s="31"/>
      <c r="V291" s="31"/>
      <c r="W291" s="31"/>
      <c r="X291" s="2"/>
      <c r="Y291" s="17"/>
      <c r="Z291" s="29"/>
    </row>
    <row r="292" spans="1:26" x14ac:dyDescent="0.35">
      <c r="A292" s="111" t="b">
        <v>1</v>
      </c>
      <c r="B292" s="87" t="s">
        <v>441</v>
      </c>
      <c r="C292" s="87" t="s">
        <v>442</v>
      </c>
      <c r="D292" s="87">
        <v>32.299999999999997</v>
      </c>
      <c r="E292" s="88">
        <v>8.9499999999999996E-2</v>
      </c>
      <c r="F292" s="87">
        <v>0</v>
      </c>
      <c r="G292" s="87"/>
      <c r="H292" s="87"/>
      <c r="I292" s="2">
        <f t="shared" si="82"/>
        <v>7.1500000000000057</v>
      </c>
      <c r="J292" s="85">
        <f t="shared" si="79"/>
        <v>4.2633333333333354</v>
      </c>
      <c r="K292" s="85">
        <f t="shared" si="83"/>
        <v>-2.8866666666666703</v>
      </c>
      <c r="L292" s="2">
        <f t="shared" si="80"/>
        <v>7.3955972816909004</v>
      </c>
      <c r="M292" s="29"/>
      <c r="N292" s="2"/>
      <c r="O292" t="b">
        <v>1</v>
      </c>
      <c r="P292" t="s">
        <v>441</v>
      </c>
      <c r="Q292" t="s">
        <v>442</v>
      </c>
      <c r="R292">
        <v>39.450000000000003</v>
      </c>
      <c r="S292" s="99">
        <v>8.0400000000000003E-3</v>
      </c>
      <c r="T292">
        <v>0</v>
      </c>
      <c r="X292" s="31"/>
      <c r="Y292" s="31"/>
      <c r="Z292" s="89"/>
    </row>
    <row r="293" spans="1:26" x14ac:dyDescent="0.35">
      <c r="A293" s="111" t="b">
        <v>1</v>
      </c>
      <c r="B293" s="87" t="s">
        <v>443</v>
      </c>
      <c r="C293" s="87" t="s">
        <v>444</v>
      </c>
      <c r="D293" s="87">
        <v>32.08</v>
      </c>
      <c r="E293" s="88">
        <v>0.105</v>
      </c>
      <c r="F293" s="87">
        <v>0</v>
      </c>
      <c r="G293" s="87" t="s">
        <v>233</v>
      </c>
      <c r="H293" s="87"/>
      <c r="I293" s="2">
        <f t="shared" si="82"/>
        <v>7.9200000000000017</v>
      </c>
      <c r="J293" s="85">
        <f t="shared" si="79"/>
        <v>4.2633333333333354</v>
      </c>
      <c r="K293" s="85">
        <f t="shared" si="83"/>
        <v>-3.6566666666666663</v>
      </c>
      <c r="L293" s="2">
        <f t="shared" si="80"/>
        <v>12.611488575667794</v>
      </c>
      <c r="M293" s="29"/>
      <c r="N293" s="17"/>
      <c r="O293" t="b">
        <v>1</v>
      </c>
      <c r="P293" t="s">
        <v>443</v>
      </c>
      <c r="Q293" t="s">
        <v>444</v>
      </c>
      <c r="R293">
        <v>40</v>
      </c>
      <c r="S293" s="99">
        <v>5.6100000000000004E-3</v>
      </c>
      <c r="T293">
        <v>0</v>
      </c>
      <c r="U293" t="s">
        <v>227</v>
      </c>
      <c r="Z293" s="32"/>
    </row>
    <row r="294" spans="1:26" x14ac:dyDescent="0.35">
      <c r="A294" s="110" t="b">
        <v>1</v>
      </c>
      <c r="B294" s="107" t="s">
        <v>445</v>
      </c>
      <c r="C294" s="107" t="s">
        <v>446</v>
      </c>
      <c r="D294" s="107">
        <v>31.64</v>
      </c>
      <c r="E294" s="108">
        <v>0.14499999999999999</v>
      </c>
      <c r="F294" s="107">
        <v>0</v>
      </c>
      <c r="G294" s="107" t="s">
        <v>233</v>
      </c>
      <c r="H294" s="107"/>
      <c r="I294" s="2">
        <f t="shared" si="82"/>
        <v>8.36</v>
      </c>
      <c r="J294" s="85">
        <f t="shared" si="79"/>
        <v>4.2633333333333354</v>
      </c>
      <c r="K294" s="85">
        <f t="shared" si="83"/>
        <v>-4.096666666666664</v>
      </c>
      <c r="L294" s="2">
        <f t="shared" si="80"/>
        <v>17.108799977307779</v>
      </c>
      <c r="M294" s="29">
        <f t="shared" ref="M294" si="103">AVERAGE(L292:L294)</f>
        <v>12.371961944888824</v>
      </c>
      <c r="N294" s="2"/>
      <c r="O294" t="b">
        <v>1</v>
      </c>
      <c r="P294" t="s">
        <v>445</v>
      </c>
      <c r="Q294" t="s">
        <v>446</v>
      </c>
      <c r="R294">
        <v>40</v>
      </c>
      <c r="S294" s="99">
        <v>5.6100000000000004E-3</v>
      </c>
      <c r="T294">
        <v>0</v>
      </c>
      <c r="U294" t="s">
        <v>227</v>
      </c>
    </row>
  </sheetData>
  <conditionalFormatting sqref="L21:L146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169:L294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Layout</vt:lpstr>
      <vt:lpstr>BNIP3 2160, 2161</vt:lpstr>
      <vt:lpstr>NIX Var1, 2162, 2163</vt:lpstr>
      <vt:lpstr>FKBP8 Iso2 2170, 2171</vt:lpstr>
      <vt:lpstr>ARIH1 2176, 2177</vt:lpstr>
      <vt:lpstr>FunDC1 2168, 2169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Alessandra</dc:creator>
  <cp:lastModifiedBy>Gérald CRUCIANI</cp:lastModifiedBy>
  <cp:lastPrinted>2019-07-25T07:30:17Z</cp:lastPrinted>
  <dcterms:created xsi:type="dcterms:W3CDTF">2013-07-11T10:57:02Z</dcterms:created>
  <dcterms:modified xsi:type="dcterms:W3CDTF">2019-07-26T10:36:24Z</dcterms:modified>
</cp:coreProperties>
</file>