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G\Paper\IF_Stainings_ImageAnalysis\Staining_Image analysis\"/>
    </mc:Choice>
  </mc:AlternateContent>
  <bookViews>
    <workbookView xWindow="240" yWindow="20" windowWidth="16100" windowHeight="9660" activeTab="1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I45" i="2" l="1"/>
  <c r="I48" i="2"/>
  <c r="I50" i="2"/>
  <c r="H50" i="2"/>
  <c r="H48" i="2"/>
  <c r="H45" i="2"/>
  <c r="I42" i="2"/>
  <c r="H43" i="2"/>
  <c r="H42" i="2"/>
  <c r="H37" i="2"/>
  <c r="H35" i="2"/>
  <c r="H33" i="2"/>
  <c r="H31" i="2"/>
  <c r="H29" i="2"/>
  <c r="H26" i="2"/>
  <c r="H23" i="2"/>
  <c r="H21" i="2"/>
  <c r="H19" i="2"/>
  <c r="H17" i="2"/>
  <c r="I17" i="2" s="1"/>
  <c r="H15" i="2"/>
  <c r="H13" i="2"/>
  <c r="H12" i="2"/>
  <c r="H10" i="2"/>
  <c r="I10" i="2" s="1"/>
  <c r="H8" i="2"/>
  <c r="H6" i="2"/>
  <c r="H4" i="2"/>
  <c r="H7" i="2" s="1"/>
  <c r="I13" i="2" l="1"/>
  <c r="H24" i="2"/>
  <c r="I21" i="2" s="1"/>
  <c r="I8" i="2"/>
  <c r="I15" i="2"/>
  <c r="I23" i="2"/>
  <c r="I4" i="2"/>
  <c r="I6" i="2"/>
  <c r="I12" i="2"/>
  <c r="J105" i="1"/>
  <c r="J103" i="1"/>
  <c r="J90" i="1"/>
  <c r="J85" i="1"/>
  <c r="J87" i="1"/>
  <c r="J89" i="1"/>
  <c r="E82" i="1"/>
  <c r="J82" i="1"/>
  <c r="AS69" i="1"/>
  <c r="AP69" i="1"/>
  <c r="AS80" i="1"/>
  <c r="AS60" i="1"/>
  <c r="AS62" i="1"/>
  <c r="AM69" i="1"/>
  <c r="AJ69" i="1"/>
  <c r="AG69" i="1"/>
  <c r="AF69" i="1"/>
  <c r="AF65" i="1"/>
  <c r="AC69" i="1"/>
  <c r="Y69" i="1"/>
  <c r="Z69" i="1" s="1"/>
  <c r="U69" i="1"/>
  <c r="U65" i="1"/>
  <c r="I69" i="1"/>
  <c r="E69" i="1"/>
  <c r="D69" i="1"/>
  <c r="D65" i="1"/>
  <c r="AQ14" i="1"/>
  <c r="AN14" i="1"/>
  <c r="AK14" i="1"/>
  <c r="V14" i="1"/>
  <c r="R14" i="1"/>
  <c r="N13" i="1"/>
  <c r="N14" i="1"/>
  <c r="J14" i="1"/>
  <c r="J13" i="1"/>
  <c r="E14" i="1"/>
  <c r="AS25" i="1"/>
  <c r="AS115" i="1"/>
  <c r="AS114" i="1"/>
  <c r="AS112" i="1"/>
  <c r="AS110" i="1"/>
  <c r="AS108" i="1"/>
  <c r="AS107" i="1"/>
  <c r="AS105" i="1"/>
  <c r="AS106" i="1" s="1"/>
  <c r="AS103" i="1"/>
  <c r="AS101" i="1"/>
  <c r="AS99" i="1"/>
  <c r="AS97" i="1"/>
  <c r="AS96" i="1"/>
  <c r="AS94" i="1"/>
  <c r="AS92" i="1"/>
  <c r="AS93" i="1" s="1"/>
  <c r="AS90" i="1"/>
  <c r="AS89" i="1"/>
  <c r="AS87" i="1"/>
  <c r="AS85" i="1"/>
  <c r="AS82" i="1"/>
  <c r="AS83" i="1" s="1"/>
  <c r="AS81" i="1"/>
  <c r="AS77" i="1"/>
  <c r="AS75" i="1"/>
  <c r="AS78" i="1" s="1"/>
  <c r="AS73" i="1"/>
  <c r="AS71" i="1"/>
  <c r="AS67" i="1"/>
  <c r="AS66" i="1"/>
  <c r="AS65" i="1"/>
  <c r="AS58" i="1"/>
  <c r="AS56" i="1"/>
  <c r="AS54" i="1"/>
  <c r="AS52" i="1"/>
  <c r="AS49" i="1"/>
  <c r="AS47" i="1"/>
  <c r="AS50" i="1" s="1"/>
  <c r="AS46" i="1"/>
  <c r="AS45" i="1"/>
  <c r="AS43" i="1"/>
  <c r="AS42" i="1"/>
  <c r="AS41" i="1"/>
  <c r="AS40" i="1"/>
  <c r="AS38" i="1"/>
  <c r="AS36" i="1"/>
  <c r="AS34" i="1"/>
  <c r="AS31" i="1"/>
  <c r="AS28" i="1"/>
  <c r="AS27" i="1"/>
  <c r="AS29" i="1" s="1"/>
  <c r="AS23" i="1"/>
  <c r="AS22" i="1"/>
  <c r="AS21" i="1"/>
  <c r="AS19" i="1"/>
  <c r="AS17" i="1"/>
  <c r="AS15" i="1"/>
  <c r="AS14" i="1"/>
  <c r="AS13" i="1"/>
  <c r="AS11" i="1"/>
  <c r="AS10" i="1"/>
  <c r="AS8" i="1"/>
  <c r="AS6" i="1"/>
  <c r="AS4" i="1"/>
  <c r="AS5" i="1" s="1"/>
  <c r="AP115" i="1"/>
  <c r="AP114" i="1"/>
  <c r="AP112" i="1"/>
  <c r="AP110" i="1"/>
  <c r="AP108" i="1"/>
  <c r="AP107" i="1"/>
  <c r="AP105" i="1"/>
  <c r="AP106" i="1" s="1"/>
  <c r="AP103" i="1"/>
  <c r="AP101" i="1"/>
  <c r="AP99" i="1"/>
  <c r="AP97" i="1"/>
  <c r="AP96" i="1"/>
  <c r="AP94" i="1"/>
  <c r="AP92" i="1"/>
  <c r="AP93" i="1" s="1"/>
  <c r="AP90" i="1"/>
  <c r="AP89" i="1"/>
  <c r="AP87" i="1"/>
  <c r="AP85" i="1"/>
  <c r="AP82" i="1"/>
  <c r="AP83" i="1" s="1"/>
  <c r="AP81" i="1"/>
  <c r="AP80" i="1"/>
  <c r="AP77" i="1"/>
  <c r="AP75" i="1"/>
  <c r="AP78" i="1" s="1"/>
  <c r="AP73" i="1"/>
  <c r="AP71" i="1"/>
  <c r="AP67" i="1"/>
  <c r="AP66" i="1"/>
  <c r="AP65" i="1"/>
  <c r="AP62" i="1"/>
  <c r="AP63" i="1" s="1"/>
  <c r="AP60" i="1"/>
  <c r="AP58" i="1"/>
  <c r="AP56" i="1"/>
  <c r="AP54" i="1"/>
  <c r="AP52" i="1"/>
  <c r="AP49" i="1"/>
  <c r="AP47" i="1"/>
  <c r="AP50" i="1" s="1"/>
  <c r="AP46" i="1"/>
  <c r="AP45" i="1"/>
  <c r="AP43" i="1"/>
  <c r="AP42" i="1"/>
  <c r="AP41" i="1"/>
  <c r="AP40" i="1"/>
  <c r="AP38" i="1"/>
  <c r="AP36" i="1"/>
  <c r="AP34" i="1"/>
  <c r="AP31" i="1"/>
  <c r="AP28" i="1"/>
  <c r="AP29" i="1" s="1"/>
  <c r="AP27" i="1"/>
  <c r="AP25" i="1"/>
  <c r="AP23" i="1"/>
  <c r="AP22" i="1"/>
  <c r="AP21" i="1"/>
  <c r="AP19" i="1"/>
  <c r="AP17" i="1"/>
  <c r="AP15" i="1"/>
  <c r="AP14" i="1"/>
  <c r="AP13" i="1"/>
  <c r="AP11" i="1"/>
  <c r="AP10" i="1"/>
  <c r="AP8" i="1"/>
  <c r="AP6" i="1"/>
  <c r="AP4" i="1"/>
  <c r="AP5" i="1" s="1"/>
  <c r="AM115" i="1"/>
  <c r="AM114" i="1"/>
  <c r="AM112" i="1"/>
  <c r="AM110" i="1"/>
  <c r="AM108" i="1"/>
  <c r="AM107" i="1"/>
  <c r="AM105" i="1"/>
  <c r="AM106" i="1" s="1"/>
  <c r="AM103" i="1"/>
  <c r="AM101" i="1"/>
  <c r="AM99" i="1"/>
  <c r="AM97" i="1"/>
  <c r="AM96" i="1"/>
  <c r="AM94" i="1"/>
  <c r="AM92" i="1"/>
  <c r="AM93" i="1" s="1"/>
  <c r="AM90" i="1"/>
  <c r="AM89" i="1"/>
  <c r="AM87" i="1"/>
  <c r="AM85" i="1"/>
  <c r="AM82" i="1"/>
  <c r="AM83" i="1" s="1"/>
  <c r="AM81" i="1"/>
  <c r="AM80" i="1"/>
  <c r="AM77" i="1"/>
  <c r="AM75" i="1"/>
  <c r="AM78" i="1" s="1"/>
  <c r="AM73" i="1"/>
  <c r="AM71" i="1"/>
  <c r="AM67" i="1"/>
  <c r="AM66" i="1"/>
  <c r="AM65" i="1"/>
  <c r="AM62" i="1"/>
  <c r="AM63" i="1" s="1"/>
  <c r="AM60" i="1"/>
  <c r="AM58" i="1"/>
  <c r="AM56" i="1"/>
  <c r="AM54" i="1"/>
  <c r="AM52" i="1"/>
  <c r="AM49" i="1"/>
  <c r="AM47" i="1"/>
  <c r="AM50" i="1" s="1"/>
  <c r="AM46" i="1"/>
  <c r="AM45" i="1"/>
  <c r="AM43" i="1"/>
  <c r="AM42" i="1"/>
  <c r="AM41" i="1"/>
  <c r="AM40" i="1"/>
  <c r="AM38" i="1"/>
  <c r="AM36" i="1"/>
  <c r="AM34" i="1"/>
  <c r="AM31" i="1"/>
  <c r="AM28" i="1"/>
  <c r="AM29" i="1" s="1"/>
  <c r="AM27" i="1"/>
  <c r="AM25" i="1"/>
  <c r="AM23" i="1"/>
  <c r="AM22" i="1"/>
  <c r="AM21" i="1"/>
  <c r="AM19" i="1"/>
  <c r="AM17" i="1"/>
  <c r="AM15" i="1"/>
  <c r="AM14" i="1"/>
  <c r="AM13" i="1"/>
  <c r="AM11" i="1"/>
  <c r="AM10" i="1"/>
  <c r="AM8" i="1"/>
  <c r="AM6" i="1"/>
  <c r="AM4" i="1"/>
  <c r="AM5" i="1" s="1"/>
  <c r="AJ115" i="1"/>
  <c r="AJ114" i="1"/>
  <c r="AJ112" i="1"/>
  <c r="AJ110" i="1"/>
  <c r="AJ108" i="1"/>
  <c r="AJ107" i="1"/>
  <c r="AJ105" i="1"/>
  <c r="AJ106" i="1" s="1"/>
  <c r="AJ103" i="1"/>
  <c r="AJ101" i="1"/>
  <c r="AJ99" i="1"/>
  <c r="AJ97" i="1"/>
  <c r="AJ96" i="1"/>
  <c r="AJ94" i="1"/>
  <c r="AJ92" i="1"/>
  <c r="AJ93" i="1" s="1"/>
  <c r="AJ90" i="1"/>
  <c r="AJ89" i="1"/>
  <c r="AJ87" i="1"/>
  <c r="AJ85" i="1"/>
  <c r="AJ82" i="1"/>
  <c r="AJ83" i="1" s="1"/>
  <c r="AJ81" i="1"/>
  <c r="AJ80" i="1"/>
  <c r="AJ77" i="1"/>
  <c r="AJ75" i="1"/>
  <c r="AJ78" i="1" s="1"/>
  <c r="AJ73" i="1"/>
  <c r="AJ71" i="1"/>
  <c r="AJ67" i="1"/>
  <c r="AJ66" i="1"/>
  <c r="AJ65" i="1"/>
  <c r="AJ62" i="1"/>
  <c r="AJ60" i="1"/>
  <c r="AJ63" i="1" s="1"/>
  <c r="AJ58" i="1"/>
  <c r="AJ56" i="1"/>
  <c r="AJ54" i="1"/>
  <c r="AJ52" i="1"/>
  <c r="AJ49" i="1"/>
  <c r="AJ47" i="1"/>
  <c r="AJ50" i="1" s="1"/>
  <c r="AJ46" i="1"/>
  <c r="AJ45" i="1"/>
  <c r="AJ43" i="1"/>
  <c r="AJ42" i="1"/>
  <c r="AJ41" i="1"/>
  <c r="AJ40" i="1"/>
  <c r="AJ38" i="1"/>
  <c r="AJ36" i="1"/>
  <c r="AJ34" i="1"/>
  <c r="AJ31" i="1"/>
  <c r="AJ28" i="1"/>
  <c r="AJ27" i="1"/>
  <c r="AJ29" i="1" s="1"/>
  <c r="AJ25" i="1"/>
  <c r="AJ23" i="1"/>
  <c r="AJ22" i="1"/>
  <c r="AJ21" i="1"/>
  <c r="AJ19" i="1"/>
  <c r="AJ17" i="1"/>
  <c r="AJ14" i="1"/>
  <c r="AJ13" i="1"/>
  <c r="AJ15" i="1" s="1"/>
  <c r="AJ11" i="1"/>
  <c r="AJ10" i="1"/>
  <c r="AJ8" i="1"/>
  <c r="AJ6" i="1"/>
  <c r="AJ4" i="1"/>
  <c r="AJ5" i="1" s="1"/>
  <c r="AF115" i="1"/>
  <c r="AF114" i="1"/>
  <c r="AF112" i="1"/>
  <c r="AF110" i="1"/>
  <c r="AF108" i="1"/>
  <c r="AF107" i="1"/>
  <c r="AF105" i="1"/>
  <c r="AF106" i="1" s="1"/>
  <c r="AF103" i="1"/>
  <c r="AF101" i="1"/>
  <c r="AF99" i="1"/>
  <c r="AF97" i="1"/>
  <c r="AF96" i="1"/>
  <c r="AF94" i="1"/>
  <c r="AF92" i="1"/>
  <c r="AF93" i="1" s="1"/>
  <c r="AF90" i="1"/>
  <c r="AF89" i="1"/>
  <c r="AF87" i="1"/>
  <c r="AF85" i="1"/>
  <c r="AF82" i="1"/>
  <c r="AF83" i="1" s="1"/>
  <c r="AF81" i="1"/>
  <c r="AF80" i="1"/>
  <c r="AF77" i="1"/>
  <c r="AF75" i="1"/>
  <c r="AF78" i="1" s="1"/>
  <c r="AF73" i="1"/>
  <c r="AF71" i="1"/>
  <c r="AF67" i="1"/>
  <c r="AF66" i="1"/>
  <c r="AF62" i="1"/>
  <c r="AF60" i="1"/>
  <c r="AF63" i="1" s="1"/>
  <c r="AC115" i="1"/>
  <c r="AC114" i="1"/>
  <c r="AC112" i="1"/>
  <c r="AC110" i="1"/>
  <c r="AC108" i="1"/>
  <c r="AC107" i="1"/>
  <c r="AC105" i="1"/>
  <c r="AC106" i="1" s="1"/>
  <c r="AC103" i="1"/>
  <c r="AC101" i="1"/>
  <c r="AC99" i="1"/>
  <c r="AC97" i="1"/>
  <c r="AC96" i="1"/>
  <c r="AC94" i="1"/>
  <c r="AC92" i="1"/>
  <c r="AC93" i="1" s="1"/>
  <c r="AC90" i="1"/>
  <c r="AC89" i="1"/>
  <c r="AC87" i="1"/>
  <c r="AC85" i="1"/>
  <c r="AC82" i="1"/>
  <c r="AC83" i="1" s="1"/>
  <c r="AC81" i="1"/>
  <c r="AC80" i="1"/>
  <c r="AC77" i="1"/>
  <c r="AC75" i="1"/>
  <c r="AC78" i="1" s="1"/>
  <c r="AC73" i="1"/>
  <c r="AC71" i="1"/>
  <c r="AC67" i="1"/>
  <c r="AC66" i="1"/>
  <c r="AC65" i="1"/>
  <c r="AC62" i="1"/>
  <c r="AC63" i="1" s="1"/>
  <c r="AC60" i="1"/>
  <c r="Y115" i="1"/>
  <c r="Y114" i="1"/>
  <c r="Y112" i="1"/>
  <c r="Y110" i="1"/>
  <c r="Y108" i="1"/>
  <c r="Y107" i="1"/>
  <c r="Y105" i="1"/>
  <c r="Y106" i="1" s="1"/>
  <c r="Y103" i="1"/>
  <c r="Y101" i="1"/>
  <c r="Y99" i="1"/>
  <c r="Y97" i="1"/>
  <c r="Y96" i="1"/>
  <c r="Y94" i="1"/>
  <c r="Y92" i="1"/>
  <c r="Y93" i="1" s="1"/>
  <c r="Y90" i="1"/>
  <c r="Y89" i="1"/>
  <c r="Y87" i="1"/>
  <c r="Y85" i="1"/>
  <c r="Y82" i="1"/>
  <c r="Y83" i="1" s="1"/>
  <c r="Y81" i="1"/>
  <c r="Y80" i="1"/>
  <c r="Y77" i="1"/>
  <c r="Y75" i="1"/>
  <c r="Y78" i="1" s="1"/>
  <c r="Y73" i="1"/>
  <c r="Y71" i="1"/>
  <c r="Y67" i="1"/>
  <c r="Y66" i="1"/>
  <c r="Y65" i="1"/>
  <c r="Y62" i="1"/>
  <c r="Y63" i="1" s="1"/>
  <c r="Y60" i="1"/>
  <c r="U115" i="1"/>
  <c r="U114" i="1"/>
  <c r="U112" i="1"/>
  <c r="U110" i="1"/>
  <c r="U108" i="1"/>
  <c r="U107" i="1"/>
  <c r="U105" i="1"/>
  <c r="U106" i="1" s="1"/>
  <c r="U103" i="1"/>
  <c r="U101" i="1"/>
  <c r="U99" i="1"/>
  <c r="U97" i="1"/>
  <c r="U96" i="1"/>
  <c r="U94" i="1"/>
  <c r="U92" i="1"/>
  <c r="U93" i="1" s="1"/>
  <c r="U90" i="1"/>
  <c r="U89" i="1"/>
  <c r="U87" i="1"/>
  <c r="U85" i="1"/>
  <c r="U82" i="1"/>
  <c r="U83" i="1" s="1"/>
  <c r="U81" i="1"/>
  <c r="U80" i="1"/>
  <c r="U77" i="1"/>
  <c r="U75" i="1"/>
  <c r="U78" i="1" s="1"/>
  <c r="U73" i="1"/>
  <c r="U71" i="1"/>
  <c r="U67" i="1"/>
  <c r="U66" i="1"/>
  <c r="U62" i="1"/>
  <c r="U63" i="1" s="1"/>
  <c r="U60" i="1"/>
  <c r="U58" i="1"/>
  <c r="U56" i="1"/>
  <c r="U54" i="1"/>
  <c r="U52" i="1"/>
  <c r="U49" i="1"/>
  <c r="U47" i="1"/>
  <c r="U50" i="1" s="1"/>
  <c r="U46" i="1"/>
  <c r="U45" i="1"/>
  <c r="U43" i="1"/>
  <c r="U42" i="1"/>
  <c r="U41" i="1"/>
  <c r="U40" i="1"/>
  <c r="U38" i="1"/>
  <c r="U36" i="1"/>
  <c r="U34" i="1"/>
  <c r="U31" i="1"/>
  <c r="U28" i="1"/>
  <c r="U27" i="1"/>
  <c r="U29" i="1" s="1"/>
  <c r="U25" i="1"/>
  <c r="U23" i="1"/>
  <c r="U22" i="1"/>
  <c r="U21" i="1"/>
  <c r="U19" i="1"/>
  <c r="U17" i="1"/>
  <c r="U14" i="1"/>
  <c r="U15" i="1" s="1"/>
  <c r="U13" i="1"/>
  <c r="U11" i="1"/>
  <c r="U10" i="1"/>
  <c r="U8" i="1"/>
  <c r="U6" i="1"/>
  <c r="U4" i="1"/>
  <c r="U5" i="1" s="1"/>
  <c r="Q58" i="1"/>
  <c r="Q56" i="1"/>
  <c r="Q54" i="1"/>
  <c r="Q52" i="1"/>
  <c r="Q49" i="1"/>
  <c r="Q47" i="1"/>
  <c r="Q50" i="1" s="1"/>
  <c r="Q46" i="1"/>
  <c r="Q45" i="1"/>
  <c r="Q43" i="1"/>
  <c r="Q42" i="1"/>
  <c r="Q41" i="1"/>
  <c r="Q40" i="1"/>
  <c r="Q38" i="1"/>
  <c r="Q36" i="1"/>
  <c r="Q34" i="1"/>
  <c r="Q31" i="1"/>
  <c r="Q28" i="1"/>
  <c r="Q29" i="1" s="1"/>
  <c r="Q27" i="1"/>
  <c r="Q25" i="1"/>
  <c r="Q23" i="1"/>
  <c r="Q22" i="1"/>
  <c r="Q21" i="1"/>
  <c r="Q19" i="1"/>
  <c r="Q17" i="1"/>
  <c r="Q15" i="1"/>
  <c r="Q14" i="1"/>
  <c r="Q13" i="1"/>
  <c r="Q11" i="1"/>
  <c r="Q10" i="1"/>
  <c r="Q8" i="1"/>
  <c r="Q6" i="1"/>
  <c r="Q4" i="1"/>
  <c r="Q5" i="1" s="1"/>
  <c r="M58" i="1"/>
  <c r="M56" i="1"/>
  <c r="M54" i="1"/>
  <c r="M52" i="1"/>
  <c r="M49" i="1"/>
  <c r="M47" i="1"/>
  <c r="M50" i="1" s="1"/>
  <c r="M46" i="1"/>
  <c r="M45" i="1"/>
  <c r="M43" i="1"/>
  <c r="M42" i="1"/>
  <c r="M41" i="1"/>
  <c r="M40" i="1"/>
  <c r="M38" i="1"/>
  <c r="M36" i="1"/>
  <c r="M34" i="1"/>
  <c r="M31" i="1"/>
  <c r="M28" i="1"/>
  <c r="M29" i="1" s="1"/>
  <c r="M27" i="1"/>
  <c r="M25" i="1"/>
  <c r="M23" i="1"/>
  <c r="M22" i="1"/>
  <c r="M21" i="1"/>
  <c r="M19" i="1"/>
  <c r="M17" i="1"/>
  <c r="M14" i="1"/>
  <c r="M13" i="1"/>
  <c r="M15" i="1" s="1"/>
  <c r="M11" i="1"/>
  <c r="M10" i="1"/>
  <c r="M8" i="1"/>
  <c r="M6" i="1"/>
  <c r="M4" i="1"/>
  <c r="M5" i="1" s="1"/>
  <c r="I115" i="1"/>
  <c r="I114" i="1"/>
  <c r="I112" i="1"/>
  <c r="I110" i="1"/>
  <c r="I108" i="1"/>
  <c r="I107" i="1"/>
  <c r="I105" i="1"/>
  <c r="I103" i="1"/>
  <c r="I106" i="1" s="1"/>
  <c r="I101" i="1"/>
  <c r="I99" i="1"/>
  <c r="I97" i="1"/>
  <c r="I96" i="1"/>
  <c r="I94" i="1"/>
  <c r="I92" i="1"/>
  <c r="I93" i="1" s="1"/>
  <c r="I90" i="1"/>
  <c r="I89" i="1"/>
  <c r="I87" i="1"/>
  <c r="I85" i="1"/>
  <c r="I82" i="1"/>
  <c r="I83" i="1" s="1"/>
  <c r="I81" i="1"/>
  <c r="I80" i="1"/>
  <c r="I77" i="1"/>
  <c r="I75" i="1"/>
  <c r="I78" i="1" s="1"/>
  <c r="I73" i="1"/>
  <c r="I71" i="1"/>
  <c r="I67" i="1"/>
  <c r="I66" i="1"/>
  <c r="I65" i="1"/>
  <c r="I62" i="1"/>
  <c r="I60" i="1"/>
  <c r="I63" i="1" s="1"/>
  <c r="I58" i="1"/>
  <c r="I56" i="1"/>
  <c r="I54" i="1"/>
  <c r="I52" i="1"/>
  <c r="I49" i="1"/>
  <c r="I47" i="1"/>
  <c r="I50" i="1" s="1"/>
  <c r="I46" i="1"/>
  <c r="I45" i="1"/>
  <c r="I43" i="1"/>
  <c r="I42" i="1"/>
  <c r="I41" i="1"/>
  <c r="I40" i="1"/>
  <c r="I38" i="1"/>
  <c r="I36" i="1"/>
  <c r="I34" i="1"/>
  <c r="I31" i="1"/>
  <c r="I28" i="1"/>
  <c r="I27" i="1"/>
  <c r="I29" i="1" s="1"/>
  <c r="I25" i="1"/>
  <c r="I23" i="1"/>
  <c r="I22" i="1"/>
  <c r="I21" i="1"/>
  <c r="I19" i="1"/>
  <c r="I17" i="1"/>
  <c r="I15" i="1"/>
  <c r="I14" i="1"/>
  <c r="I13" i="1"/>
  <c r="I11" i="1"/>
  <c r="I10" i="1"/>
  <c r="I8" i="1"/>
  <c r="I6" i="1"/>
  <c r="I4" i="1"/>
  <c r="I5" i="1" s="1"/>
  <c r="E13" i="1"/>
  <c r="D14" i="1"/>
  <c r="D13" i="1"/>
  <c r="I37" i="2" l="1"/>
  <c r="I35" i="2"/>
  <c r="I29" i="2"/>
  <c r="I33" i="2"/>
  <c r="I31" i="2"/>
  <c r="I26" i="2"/>
  <c r="AS63" i="1"/>
  <c r="AN67" i="1" l="1"/>
  <c r="AN114" i="1"/>
  <c r="AN107" i="1"/>
  <c r="AN89" i="1"/>
  <c r="AN87" i="1"/>
  <c r="AN85" i="1"/>
  <c r="AN73" i="1"/>
  <c r="AN69" i="1"/>
  <c r="AN65" i="1"/>
  <c r="AN62" i="1"/>
  <c r="AN63" i="1"/>
  <c r="AN11" i="1"/>
  <c r="AN8" i="1"/>
  <c r="AN6" i="1"/>
  <c r="AK27" i="1"/>
  <c r="AK87" i="1"/>
  <c r="AK54" i="1"/>
  <c r="AK49" i="1"/>
  <c r="AK40" i="1"/>
  <c r="AK34" i="1"/>
  <c r="AK31" i="1"/>
  <c r="AK10" i="1"/>
  <c r="D34" i="1"/>
  <c r="D60" i="1"/>
  <c r="D115" i="1"/>
  <c r="D114" i="1"/>
  <c r="D112" i="1"/>
  <c r="D110" i="1"/>
  <c r="D108" i="1"/>
  <c r="D107" i="1"/>
  <c r="D105" i="1"/>
  <c r="D103" i="1"/>
  <c r="D101" i="1"/>
  <c r="D99" i="1"/>
  <c r="D97" i="1"/>
  <c r="D96" i="1"/>
  <c r="D94" i="1"/>
  <c r="D92" i="1"/>
  <c r="D90" i="1"/>
  <c r="D89" i="1"/>
  <c r="D87" i="1"/>
  <c r="D85" i="1"/>
  <c r="D82" i="1"/>
  <c r="D83" i="1" s="1"/>
  <c r="D81" i="1"/>
  <c r="D80" i="1"/>
  <c r="D77" i="1"/>
  <c r="D75" i="1"/>
  <c r="D78" i="1" s="1"/>
  <c r="D73" i="1"/>
  <c r="D71" i="1"/>
  <c r="D67" i="1"/>
  <c r="D66" i="1"/>
  <c r="D62" i="1"/>
  <c r="D58" i="1"/>
  <c r="D56" i="1"/>
  <c r="D54" i="1"/>
  <c r="D52" i="1"/>
  <c r="D49" i="1"/>
  <c r="D47" i="1"/>
  <c r="D46" i="1"/>
  <c r="D45" i="1"/>
  <c r="D43" i="1"/>
  <c r="D41" i="1"/>
  <c r="D42" i="1" s="1"/>
  <c r="D40" i="1"/>
  <c r="D38" i="1"/>
  <c r="D36" i="1"/>
  <c r="D31" i="1"/>
  <c r="D28" i="1"/>
  <c r="D27" i="1"/>
  <c r="D25" i="1"/>
  <c r="D23" i="1"/>
  <c r="D22" i="1"/>
  <c r="D21" i="1"/>
  <c r="D19" i="1"/>
  <c r="D17" i="1"/>
  <c r="D11" i="1"/>
  <c r="D10" i="1"/>
  <c r="D8" i="1"/>
  <c r="D6" i="1"/>
  <c r="D4" i="1"/>
  <c r="H3" i="1"/>
  <c r="H4" i="1"/>
  <c r="H6" i="1"/>
  <c r="H7" i="1"/>
  <c r="H8" i="1"/>
  <c r="H9" i="1"/>
  <c r="H10" i="1"/>
  <c r="H11" i="1"/>
  <c r="H12" i="1"/>
  <c r="H14" i="1"/>
  <c r="H13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6" i="1"/>
  <c r="H47" i="1"/>
  <c r="H48" i="1"/>
  <c r="H49" i="1"/>
  <c r="H51" i="1"/>
  <c r="H52" i="1"/>
  <c r="H53" i="1"/>
  <c r="H54" i="1"/>
  <c r="H55" i="1"/>
  <c r="H56" i="1"/>
  <c r="H57" i="1"/>
  <c r="H58" i="1"/>
  <c r="H59" i="1"/>
  <c r="H60" i="1"/>
  <c r="H61" i="1"/>
  <c r="H62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9" i="1"/>
  <c r="H80" i="1"/>
  <c r="H81" i="1"/>
  <c r="H82" i="1"/>
  <c r="H84" i="1"/>
  <c r="H85" i="1"/>
  <c r="H86" i="1"/>
  <c r="H87" i="1"/>
  <c r="H88" i="1"/>
  <c r="H89" i="1"/>
  <c r="H90" i="1"/>
  <c r="H91" i="1"/>
  <c r="H92" i="1"/>
  <c r="H94" i="1"/>
  <c r="H95" i="1"/>
  <c r="H96" i="1"/>
  <c r="H97" i="1"/>
  <c r="H98" i="1"/>
  <c r="H99" i="1"/>
  <c r="H100" i="1"/>
  <c r="H101" i="1"/>
  <c r="H102" i="1"/>
  <c r="H103" i="1"/>
  <c r="H104" i="1"/>
  <c r="H105" i="1"/>
  <c r="H107" i="1"/>
  <c r="H108" i="1"/>
  <c r="H109" i="1"/>
  <c r="H110" i="1"/>
  <c r="H111" i="1"/>
  <c r="H112" i="1"/>
  <c r="H113" i="1"/>
  <c r="H114" i="1"/>
  <c r="H115" i="1"/>
  <c r="H2" i="1"/>
  <c r="J56" i="1" l="1"/>
  <c r="D15" i="1"/>
  <c r="E77" i="1"/>
  <c r="E85" i="1"/>
  <c r="AK11" i="1"/>
  <c r="AK56" i="1"/>
  <c r="AK65" i="1"/>
  <c r="AN43" i="1"/>
  <c r="AN66" i="1"/>
  <c r="AN71" i="1"/>
  <c r="AN108" i="1"/>
  <c r="AN115" i="1"/>
  <c r="AK82" i="1"/>
  <c r="J4" i="1"/>
  <c r="AD105" i="1"/>
  <c r="E45" i="1"/>
  <c r="E80" i="1"/>
  <c r="E87" i="1"/>
  <c r="AK6" i="1"/>
  <c r="AK36" i="1"/>
  <c r="AK85" i="1"/>
  <c r="AN10" i="1"/>
  <c r="AN45" i="1"/>
  <c r="AN110" i="1"/>
  <c r="AK62" i="1"/>
  <c r="AK89" i="1"/>
  <c r="E43" i="1"/>
  <c r="E81" i="1"/>
  <c r="E89" i="1"/>
  <c r="AK8" i="1"/>
  <c r="AK28" i="1"/>
  <c r="AK38" i="1"/>
  <c r="AK52" i="1"/>
  <c r="AK72" i="1"/>
  <c r="AK67" i="1"/>
  <c r="AK73" i="1"/>
  <c r="AN41" i="1"/>
  <c r="AN46" i="1"/>
  <c r="AN105" i="1"/>
  <c r="AN112" i="1"/>
  <c r="AN103" i="1"/>
  <c r="J17" i="1"/>
  <c r="J11" i="1"/>
  <c r="J45" i="1"/>
  <c r="J81" i="1"/>
  <c r="J52" i="1"/>
  <c r="J47" i="1"/>
  <c r="J23" i="1"/>
  <c r="AG81" i="1"/>
  <c r="AG110" i="1"/>
  <c r="AN92" i="1"/>
  <c r="J46" i="1"/>
  <c r="J43" i="1"/>
  <c r="J41" i="1"/>
  <c r="J28" i="1"/>
  <c r="J21" i="1"/>
  <c r="AD94" i="1"/>
  <c r="AN38" i="1"/>
  <c r="AK80" i="1"/>
  <c r="J80" i="1"/>
  <c r="J67" i="1"/>
  <c r="J62" i="1"/>
  <c r="J49" i="1"/>
  <c r="J36" i="1"/>
  <c r="J40" i="1"/>
  <c r="J22" i="1"/>
  <c r="J19" i="1"/>
  <c r="E96" i="1"/>
  <c r="E103" i="1"/>
  <c r="AK58" i="1"/>
  <c r="D63" i="1"/>
  <c r="D106" i="1"/>
  <c r="E107" i="1" s="1"/>
  <c r="AK60" i="1"/>
  <c r="AN82" i="1"/>
  <c r="E54" i="1"/>
  <c r="D93" i="1"/>
  <c r="E99" i="1" s="1"/>
  <c r="E62" i="1"/>
  <c r="D50" i="1"/>
  <c r="E52" i="1" s="1"/>
  <c r="E75" i="1"/>
  <c r="E92" i="1"/>
  <c r="AK110" i="1"/>
  <c r="AK4" i="1"/>
  <c r="AK47" i="1"/>
  <c r="AN34" i="1"/>
  <c r="AN56" i="1"/>
  <c r="AN4" i="1"/>
  <c r="AN27" i="1"/>
  <c r="AN60" i="1"/>
  <c r="AN23" i="1"/>
  <c r="AN97" i="1"/>
  <c r="AN77" i="1"/>
  <c r="AK46" i="1"/>
  <c r="AK81" i="1"/>
  <c r="AK22" i="1"/>
  <c r="E47" i="1"/>
  <c r="E49" i="1"/>
  <c r="D5" i="1"/>
  <c r="E6" i="1" s="1"/>
  <c r="D29" i="1"/>
  <c r="E38" i="1" s="1"/>
  <c r="E41" i="1"/>
  <c r="E46" i="1"/>
  <c r="AH83" i="1"/>
  <c r="AG108" i="1"/>
  <c r="AG115" i="1"/>
  <c r="AG92" i="1"/>
  <c r="AG94" i="1"/>
  <c r="AG96" i="1"/>
  <c r="AG97" i="1"/>
  <c r="AG99" i="1"/>
  <c r="AG101" i="1"/>
  <c r="AG90" i="1"/>
  <c r="AG85" i="1"/>
  <c r="AG87" i="1"/>
  <c r="AG89" i="1"/>
  <c r="AG82" i="1"/>
  <c r="AG75" i="1"/>
  <c r="AG62" i="1"/>
  <c r="AG65" i="1"/>
  <c r="AG66" i="1"/>
  <c r="AG67" i="1"/>
  <c r="AG71" i="1"/>
  <c r="AG73" i="1"/>
  <c r="AG60" i="1"/>
  <c r="AD62" i="1"/>
  <c r="AD107" i="1"/>
  <c r="AD110" i="1"/>
  <c r="AD114" i="1"/>
  <c r="AD103" i="1"/>
  <c r="AD89" i="1"/>
  <c r="AD85" i="1"/>
  <c r="AD87" i="1"/>
  <c r="AD82" i="1"/>
  <c r="AD77" i="1"/>
  <c r="AD80" i="1"/>
  <c r="AD81" i="1"/>
  <c r="AD75" i="1"/>
  <c r="AE83" i="1"/>
  <c r="AD65" i="1"/>
  <c r="AD66" i="1"/>
  <c r="AD67" i="1"/>
  <c r="AD69" i="1"/>
  <c r="AD71" i="1"/>
  <c r="AD73" i="1"/>
  <c r="AD60" i="1"/>
  <c r="Z105" i="1"/>
  <c r="Z107" i="1"/>
  <c r="Z108" i="1"/>
  <c r="Z110" i="1"/>
  <c r="Z112" i="1"/>
  <c r="Z114" i="1"/>
  <c r="Z115" i="1"/>
  <c r="Z103" i="1"/>
  <c r="Z94" i="1"/>
  <c r="Z85" i="1"/>
  <c r="V94" i="1"/>
  <c r="V65" i="1"/>
  <c r="V81" i="1"/>
  <c r="Z81" i="1"/>
  <c r="Z77" i="1"/>
  <c r="Z80" i="1"/>
  <c r="Z75" i="1"/>
  <c r="Z62" i="1"/>
  <c r="Z65" i="1"/>
  <c r="Z71" i="1"/>
  <c r="Z73" i="1"/>
  <c r="Z60" i="1"/>
  <c r="W63" i="1"/>
  <c r="V115" i="1"/>
  <c r="V99" i="1"/>
  <c r="V80" i="1"/>
  <c r="V82" i="1"/>
  <c r="V87" i="1"/>
  <c r="V75" i="1"/>
  <c r="V62" i="1"/>
  <c r="V60" i="1"/>
  <c r="V110" i="1"/>
  <c r="AO93" i="1"/>
  <c r="AO78" i="1"/>
  <c r="AO3" i="1"/>
  <c r="AO4" i="1"/>
  <c r="AO5" i="1"/>
  <c r="AO6" i="1"/>
  <c r="AO7" i="1"/>
  <c r="AO8" i="1"/>
  <c r="AO9" i="1"/>
  <c r="AO10" i="1"/>
  <c r="AO11" i="1"/>
  <c r="AO12" i="1"/>
  <c r="AO14" i="1"/>
  <c r="AO13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9" i="1"/>
  <c r="AO80" i="1"/>
  <c r="AO81" i="1"/>
  <c r="AO82" i="1"/>
  <c r="AO84" i="1"/>
  <c r="AO85" i="1"/>
  <c r="AO86" i="1"/>
  <c r="AO87" i="1"/>
  <c r="AO88" i="1"/>
  <c r="AO89" i="1"/>
  <c r="AO90" i="1"/>
  <c r="AO91" i="1"/>
  <c r="AO92" i="1"/>
  <c r="AO94" i="1"/>
  <c r="AO95" i="1"/>
  <c r="AO96" i="1"/>
  <c r="AO97" i="1"/>
  <c r="AO98" i="1"/>
  <c r="AO99" i="1"/>
  <c r="AO100" i="1"/>
  <c r="AO101" i="1"/>
  <c r="AO102" i="1"/>
  <c r="AQ108" i="1" s="1"/>
  <c r="AO103" i="1"/>
  <c r="AO104" i="1"/>
  <c r="AO105" i="1"/>
  <c r="AO107" i="1"/>
  <c r="AO108" i="1"/>
  <c r="AO109" i="1"/>
  <c r="AO110" i="1"/>
  <c r="AO111" i="1"/>
  <c r="AQ112" i="1" s="1"/>
  <c r="AO112" i="1"/>
  <c r="AO113" i="1"/>
  <c r="AO114" i="1"/>
  <c r="AO115" i="1"/>
  <c r="AQ115" i="1" s="1"/>
  <c r="AO2" i="1"/>
  <c r="E21" i="1" l="1"/>
  <c r="E23" i="1"/>
  <c r="E25" i="1"/>
  <c r="E22" i="1"/>
  <c r="E19" i="1"/>
  <c r="E17" i="1"/>
  <c r="AQ82" i="1"/>
  <c r="V85" i="1"/>
  <c r="V77" i="1"/>
  <c r="V97" i="1"/>
  <c r="V108" i="1"/>
  <c r="V92" i="1"/>
  <c r="Z92" i="1"/>
  <c r="AD115" i="1"/>
  <c r="AD108" i="1"/>
  <c r="AG114" i="1"/>
  <c r="AG107" i="1"/>
  <c r="E10" i="1"/>
  <c r="AK112" i="1"/>
  <c r="J8" i="1"/>
  <c r="AQ110" i="1"/>
  <c r="AN19" i="1"/>
  <c r="E58" i="1"/>
  <c r="J10" i="1"/>
  <c r="J27" i="1"/>
  <c r="J54" i="1"/>
  <c r="J66" i="1"/>
  <c r="AN96" i="1"/>
  <c r="AK77" i="1"/>
  <c r="J77" i="1"/>
  <c r="AK75" i="1"/>
  <c r="AK71" i="1"/>
  <c r="AQ107" i="1"/>
  <c r="AQ114" i="1"/>
  <c r="AQ105" i="1"/>
  <c r="V90" i="1"/>
  <c r="V96" i="1"/>
  <c r="Z90" i="1"/>
  <c r="Z99" i="1"/>
  <c r="AD99" i="1"/>
  <c r="AG112" i="1"/>
  <c r="AG105" i="1"/>
  <c r="V89" i="1"/>
  <c r="V101" i="1"/>
  <c r="Z96" i="1"/>
  <c r="AD92" i="1"/>
  <c r="AD112" i="1"/>
  <c r="AG103" i="1"/>
  <c r="J58" i="1"/>
  <c r="J71" i="1"/>
  <c r="AN31" i="1"/>
  <c r="J6" i="1"/>
  <c r="AN94" i="1"/>
  <c r="E90" i="1"/>
  <c r="J75" i="1"/>
  <c r="AK69" i="1"/>
  <c r="AK66" i="1"/>
  <c r="AK101" i="1"/>
  <c r="AK94" i="1"/>
  <c r="AQ89" i="1"/>
  <c r="AQ85" i="1"/>
  <c r="V73" i="1"/>
  <c r="V67" i="1"/>
  <c r="V114" i="1"/>
  <c r="V107" i="1"/>
  <c r="Z87" i="1"/>
  <c r="Z97" i="1"/>
  <c r="AD97" i="1"/>
  <c r="AG80" i="1"/>
  <c r="E56" i="1"/>
  <c r="AK21" i="1"/>
  <c r="E108" i="1"/>
  <c r="E105" i="1"/>
  <c r="E114" i="1"/>
  <c r="AK115" i="1"/>
  <c r="AK13" i="1"/>
  <c r="AN81" i="1"/>
  <c r="AK43" i="1"/>
  <c r="AN80" i="1"/>
  <c r="AN28" i="1"/>
  <c r="AK105" i="1"/>
  <c r="AK41" i="1"/>
  <c r="J38" i="1"/>
  <c r="AK23" i="1"/>
  <c r="J73" i="1"/>
  <c r="J60" i="1"/>
  <c r="V71" i="1"/>
  <c r="V66" i="1"/>
  <c r="V112" i="1"/>
  <c r="V105" i="1"/>
  <c r="AD90" i="1"/>
  <c r="AD93" i="1" s="1"/>
  <c r="AD96" i="1"/>
  <c r="AG77" i="1"/>
  <c r="AN17" i="1"/>
  <c r="AN25" i="1"/>
  <c r="AN47" i="1"/>
  <c r="AN54" i="1"/>
  <c r="AK107" i="1"/>
  <c r="AK114" i="1"/>
  <c r="E66" i="1"/>
  <c r="E71" i="1"/>
  <c r="AN90" i="1"/>
  <c r="AK108" i="1"/>
  <c r="E60" i="1"/>
  <c r="E73" i="1"/>
  <c r="AN52" i="1"/>
  <c r="AK99" i="1"/>
  <c r="E115" i="1"/>
  <c r="AN58" i="1"/>
  <c r="AN22" i="1"/>
  <c r="AK97" i="1"/>
  <c r="AK25" i="1"/>
  <c r="J65" i="1"/>
  <c r="AN36" i="1"/>
  <c r="AK103" i="1"/>
  <c r="AK17" i="1"/>
  <c r="J69" i="1"/>
  <c r="J101" i="1"/>
  <c r="J31" i="1"/>
  <c r="Z89" i="1"/>
  <c r="AQ90" i="1"/>
  <c r="AQ87" i="1"/>
  <c r="V69" i="1"/>
  <c r="V103" i="1"/>
  <c r="Z82" i="1"/>
  <c r="Z101" i="1"/>
  <c r="AD101" i="1"/>
  <c r="AQ103" i="1"/>
  <c r="E101" i="1"/>
  <c r="E97" i="1"/>
  <c r="AN75" i="1"/>
  <c r="AK45" i="1"/>
  <c r="E110" i="1"/>
  <c r="E67" i="1"/>
  <c r="AN40" i="1"/>
  <c r="AK92" i="1"/>
  <c r="E94" i="1"/>
  <c r="J34" i="1"/>
  <c r="AN101" i="1"/>
  <c r="AN49" i="1"/>
  <c r="AN13" i="1"/>
  <c r="AK90" i="1"/>
  <c r="AK19" i="1"/>
  <c r="E65" i="1"/>
  <c r="J25" i="1"/>
  <c r="AN99" i="1"/>
  <c r="AN21" i="1"/>
  <c r="AK96" i="1"/>
  <c r="E112" i="1"/>
  <c r="AQ13" i="1"/>
  <c r="E8" i="1"/>
  <c r="E34" i="1"/>
  <c r="E40" i="1"/>
  <c r="E31" i="1"/>
  <c r="E27" i="1"/>
  <c r="E28" i="1"/>
  <c r="E36" i="1"/>
  <c r="E4" i="1"/>
  <c r="E11" i="1"/>
  <c r="AQ4" i="1"/>
  <c r="J114" i="1" l="1"/>
  <c r="J112" i="1"/>
  <c r="AQ92" i="1"/>
  <c r="AQ96" i="1"/>
  <c r="AQ94" i="1"/>
  <c r="J94" i="1"/>
  <c r="J96" i="1"/>
  <c r="J97" i="1"/>
  <c r="J110" i="1"/>
  <c r="J108" i="1"/>
  <c r="J107" i="1"/>
  <c r="J115" i="1"/>
  <c r="AQ99" i="1"/>
  <c r="AQ81" i="1"/>
  <c r="J92" i="1"/>
  <c r="J99" i="1"/>
  <c r="AQ97" i="1"/>
  <c r="AQ101" i="1"/>
  <c r="AQ60" i="1"/>
  <c r="AQ58" i="1"/>
  <c r="AQ47" i="1"/>
  <c r="AQ22" i="1"/>
  <c r="AQ10" i="1"/>
  <c r="AQ6" i="1"/>
  <c r="AQ8" i="1"/>
  <c r="AQ11" i="1"/>
  <c r="AQ17" i="1"/>
  <c r="AQ49" i="1"/>
  <c r="AQ31" i="1"/>
  <c r="AQ28" i="1"/>
  <c r="AQ38" i="1"/>
  <c r="AQ34" i="1"/>
  <c r="AQ40" i="1"/>
  <c r="AQ36" i="1"/>
  <c r="AQ41" i="1"/>
  <c r="AQ27" i="1"/>
  <c r="AQ19" i="1"/>
  <c r="AQ45" i="1"/>
  <c r="AQ56" i="1"/>
  <c r="AQ25" i="1"/>
  <c r="AQ23" i="1"/>
  <c r="AQ21" i="1"/>
  <c r="AQ54" i="1"/>
  <c r="AQ52" i="1"/>
  <c r="AQ80" i="1" l="1"/>
  <c r="AQ77" i="1"/>
  <c r="AQ75" i="1"/>
  <c r="AQ73" i="1"/>
  <c r="AQ71" i="1"/>
  <c r="AQ69" i="1"/>
  <c r="AQ62" i="1"/>
  <c r="AQ67" i="1"/>
  <c r="AQ66" i="1"/>
  <c r="AQ65" i="1"/>
  <c r="AQ46" i="1"/>
  <c r="AQ43" i="1"/>
  <c r="V19" i="1" l="1"/>
  <c r="V25" i="1"/>
  <c r="V6" i="1"/>
  <c r="V21" i="1"/>
  <c r="V45" i="1"/>
  <c r="V27" i="1"/>
  <c r="V11" i="1"/>
  <c r="V8" i="1"/>
  <c r="V13" i="1"/>
  <c r="V22" i="1"/>
  <c r="V46" i="1"/>
  <c r="V4" i="1"/>
  <c r="V43" i="1"/>
  <c r="V10" i="1"/>
  <c r="V17" i="1"/>
  <c r="V23" i="1"/>
  <c r="V49" i="1"/>
  <c r="R11" i="1"/>
  <c r="N6" i="1"/>
  <c r="N4" i="1"/>
  <c r="N10" i="1"/>
  <c r="N8" i="1"/>
  <c r="R10" i="1"/>
  <c r="R8" i="1"/>
  <c r="Z67" i="1"/>
  <c r="Z66" i="1"/>
  <c r="V40" i="1" l="1"/>
  <c r="V38" i="1"/>
  <c r="V58" i="1"/>
  <c r="V31" i="1"/>
  <c r="V28" i="1"/>
  <c r="V52" i="1"/>
  <c r="V47" i="1"/>
  <c r="V34" i="1"/>
  <c r="R6" i="1"/>
  <c r="R40" i="1"/>
  <c r="R47" i="1"/>
  <c r="R56" i="1"/>
  <c r="N19" i="1"/>
  <c r="N52" i="1"/>
  <c r="V54" i="1"/>
  <c r="R54" i="1"/>
  <c r="N56" i="1"/>
  <c r="R43" i="1"/>
  <c r="R49" i="1"/>
  <c r="N17" i="1"/>
  <c r="N21" i="1"/>
  <c r="N27" i="1"/>
  <c r="N36" i="1"/>
  <c r="N11" i="1"/>
  <c r="R4" i="1"/>
  <c r="V36" i="1"/>
  <c r="R22" i="1"/>
  <c r="R27" i="1"/>
  <c r="R38" i="1"/>
  <c r="R36" i="1"/>
  <c r="R45" i="1"/>
  <c r="R52" i="1"/>
  <c r="N22" i="1"/>
  <c r="N28" i="1"/>
  <c r="N38" i="1"/>
  <c r="N54" i="1"/>
  <c r="V56" i="1"/>
  <c r="R46" i="1" l="1"/>
  <c r="R41" i="1"/>
  <c r="N45" i="1"/>
  <c r="N43" i="1"/>
  <c r="R19" i="1"/>
  <c r="N31" i="1"/>
  <c r="N58" i="1"/>
  <c r="N41" i="1"/>
  <c r="R31" i="1"/>
  <c r="R28" i="1"/>
  <c r="R13" i="1"/>
  <c r="N46" i="1"/>
  <c r="N34" i="1"/>
  <c r="N40" i="1"/>
  <c r="R23" i="1"/>
  <c r="R25" i="1"/>
  <c r="N23" i="1"/>
  <c r="N49" i="1"/>
  <c r="R58" i="1"/>
  <c r="R34" i="1"/>
  <c r="N47" i="1"/>
  <c r="N25" i="1"/>
  <c r="R17" i="1"/>
  <c r="R21" i="1"/>
  <c r="AZ119" i="1"/>
  <c r="AZ118" i="1"/>
  <c r="AZ120" i="1" l="1"/>
  <c r="BB118" i="1" s="1"/>
  <c r="AZ117" i="1"/>
</calcChain>
</file>

<file path=xl/sharedStrings.xml><?xml version="1.0" encoding="utf-8"?>
<sst xmlns="http://schemas.openxmlformats.org/spreadsheetml/2006/main" count="355" uniqueCount="102">
  <si>
    <t>AreaName</t>
  </si>
  <si>
    <t>Batch</t>
  </si>
  <si>
    <t>NucMaskSum</t>
  </si>
  <si>
    <t>NucMaskAlive</t>
  </si>
  <si>
    <t>NucMaskHigh</t>
  </si>
  <si>
    <t>MAP2MaskSum</t>
  </si>
  <si>
    <t>MAP2ByNucAlive</t>
  </si>
  <si>
    <t>FOXA2MaskSum</t>
  </si>
  <si>
    <t>FOXA2ByNucAlive</t>
  </si>
  <si>
    <t>IBA1MaskSum</t>
  </si>
  <si>
    <t>IBA1ByNucAlive</t>
  </si>
  <si>
    <t>TUJ1MaskSum</t>
  </si>
  <si>
    <t>TUJ1ByNucAlive</t>
  </si>
  <si>
    <t>THMaskSum</t>
  </si>
  <si>
    <t>THByNucAlive</t>
  </si>
  <si>
    <t>THFragmentation</t>
  </si>
  <si>
    <t>Iba1Count</t>
  </si>
  <si>
    <t>NucAliveCount</t>
  </si>
  <si>
    <t>NucDeadCount</t>
  </si>
  <si>
    <t>IBA1ByLiveCells</t>
  </si>
  <si>
    <t>wo2s1</t>
  </si>
  <si>
    <t>C1P1</t>
  </si>
  <si>
    <t>wo2s3</t>
  </si>
  <si>
    <t>wo2s2</t>
  </si>
  <si>
    <t>K72s1</t>
  </si>
  <si>
    <t>1631s2</t>
  </si>
  <si>
    <t>1631s1</t>
  </si>
  <si>
    <t>epi1s1</t>
  </si>
  <si>
    <t>epi1s2</t>
  </si>
  <si>
    <t>epi2s1</t>
  </si>
  <si>
    <t>wo1s1</t>
  </si>
  <si>
    <t>C1P2</t>
  </si>
  <si>
    <t>wo1s2</t>
  </si>
  <si>
    <t>k71s2</t>
  </si>
  <si>
    <t>k72s1</t>
  </si>
  <si>
    <t>k71s1</t>
  </si>
  <si>
    <t>k72s2</t>
  </si>
  <si>
    <t>1632s1</t>
  </si>
  <si>
    <t>epi2s2</t>
  </si>
  <si>
    <t>C1P3</t>
  </si>
  <si>
    <t>K71s1</t>
  </si>
  <si>
    <t>K71s2</t>
  </si>
  <si>
    <t>K72s3</t>
  </si>
  <si>
    <t>K72s2</t>
  </si>
  <si>
    <t>1632s2</t>
  </si>
  <si>
    <t>C1P4</t>
  </si>
  <si>
    <t>C1P5</t>
  </si>
  <si>
    <t>C2P1</t>
  </si>
  <si>
    <t>C2P2</t>
  </si>
  <si>
    <t>C2P4</t>
  </si>
  <si>
    <t>EPI1s1</t>
  </si>
  <si>
    <t>EPI1s2</t>
  </si>
  <si>
    <t>C2P4_2</t>
  </si>
  <si>
    <t>C2P5</t>
  </si>
  <si>
    <t>MO average</t>
  </si>
  <si>
    <t>Averages IBA1% over live cells:</t>
  </si>
  <si>
    <t>woMGL</t>
  </si>
  <si>
    <t>K7MGL</t>
  </si>
  <si>
    <t>163MGL</t>
  </si>
  <si>
    <t>EPIMGL</t>
  </si>
  <si>
    <t>withMGL</t>
  </si>
  <si>
    <t>Norm to wo</t>
  </si>
  <si>
    <t>Average</t>
  </si>
  <si>
    <t>Totalcells</t>
  </si>
  <si>
    <t>NucMaskHigByNucSum</t>
  </si>
  <si>
    <t>LabelIdx</t>
  </si>
  <si>
    <t>Normalized to wo average</t>
  </si>
  <si>
    <t>wo_o1s1</t>
  </si>
  <si>
    <t>wo_o1s2</t>
  </si>
  <si>
    <t>wo_o2s1</t>
  </si>
  <si>
    <t>wo_o2s2</t>
  </si>
  <si>
    <t>K7_o1s1</t>
  </si>
  <si>
    <t>K7_o2s2</t>
  </si>
  <si>
    <t>K7_o2s3</t>
  </si>
  <si>
    <t>163_o1s1</t>
  </si>
  <si>
    <t>163_o1s2</t>
  </si>
  <si>
    <t>163_o2s1</t>
  </si>
  <si>
    <t>EPI_o1s1</t>
  </si>
  <si>
    <t>EPI_o1s2</t>
  </si>
  <si>
    <t>EPI_o2s1</t>
  </si>
  <si>
    <t>K7_o1s2</t>
  </si>
  <si>
    <t>K7_o2s1</t>
  </si>
  <si>
    <t>163_o2s2</t>
  </si>
  <si>
    <t>DeadCells</t>
  </si>
  <si>
    <t>LiveNucCellCount</t>
  </si>
  <si>
    <t>MAP2CellCount</t>
  </si>
  <si>
    <t>MAP2ByLiveCells</t>
  </si>
  <si>
    <t>FOXA2CellCount</t>
  </si>
  <si>
    <t>FOXA2ByLiveCells</t>
  </si>
  <si>
    <t>IBA1CellCount</t>
  </si>
  <si>
    <t>wos2</t>
  </si>
  <si>
    <t>wos3</t>
  </si>
  <si>
    <t>K7s1</t>
  </si>
  <si>
    <t>K7s2</t>
  </si>
  <si>
    <t>163s1</t>
  </si>
  <si>
    <t>163s2</t>
  </si>
  <si>
    <t>163s3</t>
  </si>
  <si>
    <t>EPIs1</t>
  </si>
  <si>
    <t>EPIs3</t>
  </si>
  <si>
    <t>P3extra</t>
  </si>
  <si>
    <t>p7</t>
  </si>
  <si>
    <t>p6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</si>
</sst>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3" xfId="0" applyFill="1" applyBorder="1"/>
    <xf numFmtId="0" fontId="0" fillId="2" borderId="0" xfId="0" applyFill="1" applyBorder="1"/>
    <xf numFmtId="0" fontId="0" fillId="2" borderId="6" xfId="0" applyFill="1" applyBorder="1"/>
    <xf numFmtId="0" fontId="0" fillId="3" borderId="8" xfId="0" applyFill="1" applyBorder="1"/>
    <xf numFmtId="0" fontId="0" fillId="4" borderId="3" xfId="0" applyFill="1" applyBorder="1"/>
    <xf numFmtId="0" fontId="0" fillId="4" borderId="6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8" xfId="0" applyFill="1" applyBorder="1"/>
    <xf numFmtId="0" fontId="0" fillId="2" borderId="8" xfId="0" applyFill="1" applyBorder="1"/>
    <xf numFmtId="0" fontId="0" fillId="3" borderId="3" xfId="0" applyFill="1" applyBorder="1"/>
    <xf numFmtId="0" fontId="0" fillId="3" borderId="6" xfId="0" applyFill="1" applyBorder="1"/>
    <xf numFmtId="0" fontId="0" fillId="4" borderId="8" xfId="0" applyFill="1" applyBorder="1"/>
    <xf numFmtId="0" fontId="0" fillId="3" borderId="0" xfId="0" applyFill="1" applyBorder="1"/>
    <xf numFmtId="0" fontId="0" fillId="4" borderId="0" xfId="0" applyFill="1" applyBorder="1"/>
    <xf numFmtId="0" fontId="0" fillId="5" borderId="0" xfId="0" applyFill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0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1" fillId="3" borderId="7" xfId="0" applyFont="1" applyFill="1" applyBorder="1"/>
    <xf numFmtId="0" fontId="1" fillId="4" borderId="2" xfId="0" applyFont="1" applyFill="1" applyBorder="1"/>
    <xf numFmtId="0" fontId="1" fillId="4" borderId="5" xfId="0" applyFont="1" applyFill="1" applyBorder="1"/>
    <xf numFmtId="0" fontId="1" fillId="5" borderId="2" xfId="0" applyFont="1" applyFill="1" applyBorder="1"/>
    <xf numFmtId="0" fontId="1" fillId="5" borderId="5" xfId="0" applyFont="1" applyFill="1" applyBorder="1"/>
    <xf numFmtId="0" fontId="1" fillId="5" borderId="7" xfId="0" applyFont="1" applyFill="1" applyBorder="1"/>
    <xf numFmtId="0" fontId="1" fillId="3" borderId="2" xfId="0" applyFont="1" applyFill="1" applyBorder="1"/>
    <xf numFmtId="0" fontId="1" fillId="3" borderId="5" xfId="0" applyFont="1" applyFill="1" applyBorder="1"/>
    <xf numFmtId="0" fontId="1" fillId="4" borderId="7" xfId="0" applyFont="1" applyFill="1" applyBorder="1"/>
    <xf numFmtId="0" fontId="1" fillId="2" borderId="5" xfId="0" applyFont="1" applyFill="1" applyBorder="1"/>
    <xf numFmtId="0" fontId="1" fillId="3" borderId="4" xfId="0" applyFont="1" applyFill="1" applyBorder="1"/>
    <xf numFmtId="0" fontId="1" fillId="4" borderId="4" xfId="0" applyFont="1" applyFill="1" applyBorder="1"/>
    <xf numFmtId="0" fontId="1" fillId="5" borderId="4" xfId="0" applyFont="1" applyFill="1" applyBorder="1"/>
    <xf numFmtId="0" fontId="1" fillId="0" borderId="0" xfId="0" applyFont="1"/>
    <xf numFmtId="0" fontId="1" fillId="0" borderId="14" xfId="0" applyFont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6"/>
  <sheetViews>
    <sheetView topLeftCell="E22" zoomScale="85" zoomScaleNormal="85" workbookViewId="0">
      <selection activeCell="N58" activeCellId="5" sqref="N10:N11 N22 N25 N40 N45:N46 N58"/>
    </sheetView>
  </sheetViews>
  <sheetFormatPr defaultRowHeight="14.5" x14ac:dyDescent="0.35"/>
  <cols>
    <col min="1" max="1" width="10.453125" style="43" bestFit="1" customWidth="1"/>
    <col min="2" max="2" width="5.81640625" customWidth="1"/>
    <col min="3" max="3" width="13.1796875" bestFit="1" customWidth="1"/>
    <col min="4" max="4" width="13.7265625" bestFit="1" customWidth="1"/>
    <col min="5" max="6" width="13.81640625" bestFit="1" customWidth="1"/>
    <col min="7" max="7" width="13.26953125" bestFit="1" customWidth="1"/>
    <col min="8" max="8" width="21.81640625" style="18" bestFit="1" customWidth="1"/>
    <col min="9" max="10" width="13.7265625" bestFit="1" customWidth="1"/>
    <col min="11" max="11" width="15" bestFit="1" customWidth="1"/>
    <col min="12" max="12" width="16.54296875" bestFit="1" customWidth="1"/>
    <col min="13" max="13" width="13.7265625" bestFit="1" customWidth="1"/>
    <col min="14" max="14" width="16.54296875" style="18" bestFit="1" customWidth="1"/>
    <col min="15" max="15" width="15.54296875" bestFit="1" customWidth="1"/>
    <col min="16" max="16" width="17.26953125" bestFit="1" customWidth="1"/>
    <col min="17" max="17" width="13.7265625" bestFit="1" customWidth="1"/>
    <col min="18" max="18" width="17.26953125" bestFit="1" customWidth="1"/>
    <col min="19" max="23" width="13.7265625" bestFit="1" customWidth="1"/>
    <col min="24" max="24" width="15.453125" bestFit="1" customWidth="1"/>
    <col min="25" max="25" width="13.7265625" bestFit="1" customWidth="1"/>
    <col min="26" max="26" width="15.1796875" bestFit="1" customWidth="1"/>
    <col min="27" max="27" width="11.81640625" bestFit="1" customWidth="1"/>
    <col min="28" max="28" width="13.54296875" bestFit="1" customWidth="1"/>
    <col min="29" max="29" width="13.7265625" bestFit="1" customWidth="1"/>
    <col min="30" max="30" width="15.1796875" bestFit="1" customWidth="1"/>
    <col min="31" max="31" width="16.453125" bestFit="1" customWidth="1"/>
    <col min="32" max="32" width="13.7265625" bestFit="1" customWidth="1"/>
    <col min="33" max="33" width="15.1796875" bestFit="1" customWidth="1"/>
    <col min="34" max="34" width="10" bestFit="1" customWidth="1"/>
    <col min="35" max="35" width="14.453125" bestFit="1" customWidth="1"/>
    <col min="36" max="36" width="13.7265625" bestFit="1" customWidth="1"/>
    <col min="37" max="38" width="14.453125" bestFit="1" customWidth="1"/>
    <col min="39" max="39" width="13.7265625" bestFit="1" customWidth="1"/>
    <col min="40" max="41" width="14.453125" bestFit="1" customWidth="1"/>
    <col min="42" max="42" width="13.7265625" bestFit="1" customWidth="1"/>
    <col min="43" max="44" width="15.1796875" bestFit="1" customWidth="1"/>
    <col min="45" max="45" width="13.7265625" bestFit="1" customWidth="1"/>
    <col min="50" max="50" width="11" customWidth="1"/>
  </cols>
  <sheetData>
    <row r="1" spans="1:45" s="1" customFormat="1" ht="27.75" customHeight="1" thickBot="1" x14ac:dyDescent="0.4">
      <c r="A1" s="1" t="s">
        <v>0</v>
      </c>
      <c r="B1" s="1" t="s">
        <v>1</v>
      </c>
      <c r="C1" s="1" t="s">
        <v>2</v>
      </c>
      <c r="D1" s="1" t="s">
        <v>54</v>
      </c>
      <c r="E1" s="1" t="s">
        <v>61</v>
      </c>
      <c r="F1" s="1" t="s">
        <v>3</v>
      </c>
      <c r="G1" s="1" t="s">
        <v>4</v>
      </c>
      <c r="H1" s="1" t="s">
        <v>64</v>
      </c>
      <c r="I1" s="1" t="s">
        <v>54</v>
      </c>
      <c r="J1" s="1" t="s">
        <v>61</v>
      </c>
      <c r="K1" s="1" t="s">
        <v>5</v>
      </c>
      <c r="L1" s="1" t="s">
        <v>6</v>
      </c>
      <c r="M1" s="1" t="s">
        <v>54</v>
      </c>
      <c r="N1" s="44" t="s">
        <v>61</v>
      </c>
      <c r="O1" s="1" t="s">
        <v>7</v>
      </c>
      <c r="P1" s="1" t="s">
        <v>8</v>
      </c>
      <c r="Q1" s="1" t="s">
        <v>54</v>
      </c>
      <c r="R1" s="1" t="s">
        <v>61</v>
      </c>
      <c r="S1" s="1" t="s">
        <v>9</v>
      </c>
      <c r="T1" s="1" t="s">
        <v>10</v>
      </c>
      <c r="U1" s="1" t="s">
        <v>54</v>
      </c>
      <c r="V1" s="1" t="s">
        <v>61</v>
      </c>
      <c r="W1" s="1" t="s">
        <v>11</v>
      </c>
      <c r="X1" s="1" t="s">
        <v>12</v>
      </c>
      <c r="Y1" s="1" t="s">
        <v>54</v>
      </c>
      <c r="Z1" s="1" t="s">
        <v>61</v>
      </c>
      <c r="AA1" s="1" t="s">
        <v>13</v>
      </c>
      <c r="AB1" s="1" t="s">
        <v>14</v>
      </c>
      <c r="AC1" s="1" t="s">
        <v>54</v>
      </c>
      <c r="AD1" s="1" t="s">
        <v>61</v>
      </c>
      <c r="AE1" s="1" t="s">
        <v>15</v>
      </c>
      <c r="AF1" s="1" t="s">
        <v>54</v>
      </c>
      <c r="AG1" s="1" t="s">
        <v>61</v>
      </c>
      <c r="AH1" s="1" t="s">
        <v>16</v>
      </c>
      <c r="AI1" s="1" t="s">
        <v>17</v>
      </c>
      <c r="AJ1" s="1" t="s">
        <v>54</v>
      </c>
      <c r="AK1" s="1" t="s">
        <v>61</v>
      </c>
      <c r="AL1" s="1" t="s">
        <v>18</v>
      </c>
      <c r="AM1" s="1" t="s">
        <v>54</v>
      </c>
      <c r="AN1" s="1" t="s">
        <v>61</v>
      </c>
      <c r="AO1" s="1" t="s">
        <v>63</v>
      </c>
      <c r="AP1" s="1" t="s">
        <v>54</v>
      </c>
      <c r="AQ1" s="1" t="s">
        <v>61</v>
      </c>
      <c r="AR1" s="1" t="s">
        <v>19</v>
      </c>
      <c r="AS1" s="1" t="s">
        <v>54</v>
      </c>
    </row>
    <row r="2" spans="1:45" s="2" customFormat="1" x14ac:dyDescent="0.35">
      <c r="A2" s="28" t="s">
        <v>20</v>
      </c>
      <c r="B2" s="2" t="s">
        <v>21</v>
      </c>
      <c r="C2" s="2">
        <v>7618531</v>
      </c>
      <c r="F2" s="2">
        <v>5056940</v>
      </c>
      <c r="G2" s="2">
        <v>2561591</v>
      </c>
      <c r="H2" s="61">
        <f>G2/C2</f>
        <v>0.33623161735510426</v>
      </c>
      <c r="K2" s="2">
        <v>1834242</v>
      </c>
      <c r="L2" s="2">
        <v>0.36271776999999999</v>
      </c>
      <c r="N2" s="45"/>
      <c r="O2" s="2">
        <v>1593700</v>
      </c>
      <c r="P2" s="2">
        <v>0.31515105999999998</v>
      </c>
      <c r="S2" s="2">
        <v>7817</v>
      </c>
      <c r="T2" s="2">
        <v>1.5457960000000001E-3</v>
      </c>
      <c r="AH2" s="2">
        <v>3.549931363868621</v>
      </c>
      <c r="AI2" s="2">
        <v>9473.1607900728195</v>
      </c>
      <c r="AL2" s="2">
        <v>61521.335872140648</v>
      </c>
      <c r="AO2" s="2">
        <f>AI2+AL2</f>
        <v>70994.496662213467</v>
      </c>
      <c r="AR2" s="2">
        <v>3.7473568141994269E-2</v>
      </c>
    </row>
    <row r="3" spans="1:45" s="3" customFormat="1" x14ac:dyDescent="0.35">
      <c r="A3" s="29" t="s">
        <v>22</v>
      </c>
      <c r="B3" s="3" t="s">
        <v>21</v>
      </c>
      <c r="C3" s="3">
        <v>10447169</v>
      </c>
      <c r="F3" s="3">
        <v>7778244</v>
      </c>
      <c r="G3" s="3">
        <v>2668925</v>
      </c>
      <c r="H3" s="62">
        <f t="shared" ref="H3:H66" si="0">G3/C3</f>
        <v>0.2554687303325906</v>
      </c>
      <c r="K3" s="3">
        <v>4839628</v>
      </c>
      <c r="L3" s="3">
        <v>0.62220058899999997</v>
      </c>
      <c r="N3" s="46"/>
      <c r="O3" s="3">
        <v>1966945</v>
      </c>
      <c r="P3" s="3">
        <v>0.25287777</v>
      </c>
      <c r="S3" s="3">
        <v>58421</v>
      </c>
      <c r="T3" s="3">
        <v>7.510821E-3</v>
      </c>
      <c r="AH3" s="3">
        <v>26.5307074592003</v>
      </c>
      <c r="AI3" s="3">
        <v>14570.976930004939</v>
      </c>
      <c r="AL3" s="3">
        <v>64099.159991799228</v>
      </c>
      <c r="AO3" s="3">
        <f t="shared" ref="AO3:AO67" si="1">AI3+AL3</f>
        <v>78670.136921804165</v>
      </c>
      <c r="AR3" s="3">
        <v>0.18207912610559121</v>
      </c>
    </row>
    <row r="4" spans="1:45" s="3" customFormat="1" ht="15" thickBot="1" x14ac:dyDescent="0.4">
      <c r="A4" s="29" t="s">
        <v>23</v>
      </c>
      <c r="B4" s="3" t="s">
        <v>21</v>
      </c>
      <c r="C4" s="3">
        <v>2693445</v>
      </c>
      <c r="D4" s="3">
        <f>AVERAGE(C2:C4)</f>
        <v>6919715</v>
      </c>
      <c r="E4" s="3">
        <f>D4/$D$5</f>
        <v>1</v>
      </c>
      <c r="F4" s="3">
        <v>2669683</v>
      </c>
      <c r="G4" s="3">
        <v>23762</v>
      </c>
      <c r="H4" s="62">
        <f t="shared" si="0"/>
        <v>8.8221589822699183E-3</v>
      </c>
      <c r="I4" s="3">
        <f>AVERAGE(H2:H4)</f>
        <v>0.20017416888998826</v>
      </c>
      <c r="J4" s="3">
        <f>I4/$I$5</f>
        <v>1</v>
      </c>
      <c r="K4" s="3">
        <v>1663470</v>
      </c>
      <c r="L4" s="3">
        <v>0.62309645000000002</v>
      </c>
      <c r="M4" s="3">
        <f>AVERAGE(L2:L4)</f>
        <v>0.53600493633333335</v>
      </c>
      <c r="N4" s="46">
        <f>M4/$M$5</f>
        <v>1</v>
      </c>
      <c r="O4" s="3">
        <v>772256</v>
      </c>
      <c r="P4" s="3">
        <v>0.28926880100000002</v>
      </c>
      <c r="Q4" s="3">
        <f>AVERAGE(P2:P4)</f>
        <v>0.285765877</v>
      </c>
      <c r="R4" s="3">
        <f>Q4/$Q$5</f>
        <v>1</v>
      </c>
      <c r="S4" s="3">
        <v>0</v>
      </c>
      <c r="T4" s="3">
        <v>0</v>
      </c>
      <c r="U4" s="3">
        <f>AVERAGE(T2:T4)</f>
        <v>3.0188723333333333E-3</v>
      </c>
      <c r="V4" s="3">
        <f>U4/$U$5</f>
        <v>1</v>
      </c>
      <c r="AH4" s="3">
        <v>0</v>
      </c>
      <c r="AI4" s="3">
        <v>5001.1145707728338</v>
      </c>
      <c r="AJ4" s="3">
        <f>AVERAGE(AI2:AI4)</f>
        <v>9681.7507636168648</v>
      </c>
      <c r="AK4" s="3">
        <f>AJ4/$AJ$5</f>
        <v>1</v>
      </c>
      <c r="AL4" s="3">
        <v>570.68828825281093</v>
      </c>
      <c r="AM4" s="3">
        <f>AVERAGE(AL2:AL4)</f>
        <v>42063.728050730897</v>
      </c>
      <c r="AN4" s="3">
        <f>AM4/$AM$5</f>
        <v>1</v>
      </c>
      <c r="AO4" s="3">
        <f t="shared" si="1"/>
        <v>5571.8028590256445</v>
      </c>
      <c r="AP4" s="3">
        <f>AVERAGE(AO2:AO4)</f>
        <v>51745.478814347764</v>
      </c>
      <c r="AQ4" s="3">
        <f>AP4/$AP$5</f>
        <v>1</v>
      </c>
      <c r="AR4" s="3">
        <v>0</v>
      </c>
      <c r="AS4" s="3">
        <f>AVERAGE(AR2:AR4)</f>
        <v>7.318423141586182E-2</v>
      </c>
    </row>
    <row r="5" spans="1:45" s="26" customFormat="1" ht="15" thickBot="1" x14ac:dyDescent="0.4">
      <c r="A5" s="25" t="s">
        <v>62</v>
      </c>
      <c r="D5" s="26">
        <f>D4</f>
        <v>6919715</v>
      </c>
      <c r="H5" s="63"/>
      <c r="I5" s="26">
        <f>I4</f>
        <v>0.20017416888998826</v>
      </c>
      <c r="M5" s="26">
        <f>M4</f>
        <v>0.53600493633333335</v>
      </c>
      <c r="N5" s="47"/>
      <c r="Q5" s="26">
        <f>Q4</f>
        <v>0.285765877</v>
      </c>
      <c r="U5" s="26">
        <f>U4</f>
        <v>3.0188723333333333E-3</v>
      </c>
      <c r="AJ5" s="26">
        <f>AJ4</f>
        <v>9681.7507636168648</v>
      </c>
      <c r="AM5" s="26">
        <f>AM4</f>
        <v>42063.728050730897</v>
      </c>
      <c r="AO5" s="26">
        <f t="shared" si="1"/>
        <v>0</v>
      </c>
      <c r="AP5" s="26">
        <f>AP4</f>
        <v>51745.478814347764</v>
      </c>
      <c r="AS5" s="26">
        <f>AS4</f>
        <v>7.318423141586182E-2</v>
      </c>
    </row>
    <row r="6" spans="1:45" s="5" customFormat="1" ht="15" thickBot="1" x14ac:dyDescent="0.4">
      <c r="A6" s="30" t="s">
        <v>24</v>
      </c>
      <c r="B6" s="5" t="s">
        <v>21</v>
      </c>
      <c r="C6" s="5">
        <v>6254212</v>
      </c>
      <c r="D6" s="5">
        <f>C6</f>
        <v>6254212</v>
      </c>
      <c r="E6" s="5">
        <f>D6/$D$5</f>
        <v>0.90382508528169148</v>
      </c>
      <c r="F6" s="5">
        <v>4915440</v>
      </c>
      <c r="G6" s="5">
        <v>1338772</v>
      </c>
      <c r="H6" s="64">
        <f t="shared" si="0"/>
        <v>0.21405926118270374</v>
      </c>
      <c r="I6" s="5">
        <f>H6</f>
        <v>0.21405926118270374</v>
      </c>
      <c r="J6" s="5">
        <f t="shared" ref="J6:J11" si="2">I6/$I$5</f>
        <v>1.0693650552901581</v>
      </c>
      <c r="K6" s="5">
        <v>2205198</v>
      </c>
      <c r="L6" s="5">
        <v>0.448626776</v>
      </c>
      <c r="M6" s="5">
        <f>L6</f>
        <v>0.448626776</v>
      </c>
      <c r="N6" s="48">
        <f>M6/$M$5</f>
        <v>0.83698254547604722</v>
      </c>
      <c r="O6" s="5">
        <v>442958</v>
      </c>
      <c r="P6" s="5">
        <v>9.0115635999999999E-2</v>
      </c>
      <c r="Q6" s="5">
        <f>P6</f>
        <v>9.0115635999999999E-2</v>
      </c>
      <c r="R6" s="5">
        <f>Q6/$Q$5</f>
        <v>0.3153477838083516</v>
      </c>
      <c r="S6" s="5">
        <v>1983362</v>
      </c>
      <c r="T6" s="5">
        <v>0.40349633000000001</v>
      </c>
      <c r="U6" s="5">
        <f>T6</f>
        <v>0.40349633000000001</v>
      </c>
      <c r="V6" s="5">
        <f>U6/$U$5</f>
        <v>133.65796411618157</v>
      </c>
      <c r="AH6" s="5">
        <v>900.70346292761883</v>
      </c>
      <c r="AI6" s="5">
        <v>9208.0889775151645</v>
      </c>
      <c r="AJ6" s="5">
        <f>AI6</f>
        <v>9208.0889775151645</v>
      </c>
      <c r="AK6" s="5">
        <f t="shared" ref="AK6:AK11" si="3">AJ6/$AJ$5</f>
        <v>0.95107684574140472</v>
      </c>
      <c r="AL6" s="5">
        <v>32153.080592576051</v>
      </c>
      <c r="AM6" s="5">
        <f>AL6</f>
        <v>32153.080592576051</v>
      </c>
      <c r="AN6" s="5">
        <f>AM6/$AM$5</f>
        <v>0.76438970301913978</v>
      </c>
      <c r="AO6" s="5">
        <f t="shared" si="1"/>
        <v>41361.169570091217</v>
      </c>
      <c r="AP6" s="5">
        <f>AO6</f>
        <v>41361.169570091217</v>
      </c>
      <c r="AQ6" s="5">
        <f t="shared" ref="AQ6:AQ11" si="4">AP6/$AP$5</f>
        <v>0.79931948679973897</v>
      </c>
      <c r="AR6" s="5">
        <v>9.7816546422065187</v>
      </c>
      <c r="AS6" s="5">
        <f>AR6</f>
        <v>9.7816546422065187</v>
      </c>
    </row>
    <row r="7" spans="1:45" s="6" customFormat="1" x14ac:dyDescent="0.35">
      <c r="A7" s="31" t="s">
        <v>25</v>
      </c>
      <c r="B7" s="6" t="s">
        <v>21</v>
      </c>
      <c r="C7" s="6">
        <v>8156119</v>
      </c>
      <c r="F7" s="6">
        <v>5068934</v>
      </c>
      <c r="G7" s="6">
        <v>3087185</v>
      </c>
      <c r="H7" s="65">
        <f t="shared" si="0"/>
        <v>0.37851152000111815</v>
      </c>
      <c r="K7" s="6">
        <v>2009028</v>
      </c>
      <c r="L7" s="6">
        <v>0.39634132100000002</v>
      </c>
      <c r="N7" s="49"/>
      <c r="O7" s="6">
        <v>380693</v>
      </c>
      <c r="P7" s="6">
        <v>7.5103167999999998E-2</v>
      </c>
      <c r="S7" s="6">
        <v>2022868</v>
      </c>
      <c r="T7" s="6">
        <v>0.39907167900000001</v>
      </c>
      <c r="AH7" s="6">
        <v>918.64430832367793</v>
      </c>
      <c r="AI7" s="6">
        <v>9495.6291386227585</v>
      </c>
      <c r="AL7" s="6">
        <v>74144.445887120353</v>
      </c>
      <c r="AO7" s="6">
        <f t="shared" si="1"/>
        <v>83640.075025743106</v>
      </c>
      <c r="AR7" s="6">
        <v>9.6743911847521638</v>
      </c>
    </row>
    <row r="8" spans="1:45" s="7" customFormat="1" ht="15" thickBot="1" x14ac:dyDescent="0.4">
      <c r="A8" s="32" t="s">
        <v>26</v>
      </c>
      <c r="B8" s="7" t="s">
        <v>21</v>
      </c>
      <c r="C8" s="7">
        <v>5092760</v>
      </c>
      <c r="D8" s="7">
        <f>AVERAGE(C7:C8)</f>
        <v>6624439.5</v>
      </c>
      <c r="E8" s="7">
        <f t="shared" ref="E8:E11" si="5">D8/$D$5</f>
        <v>0.95732837262806347</v>
      </c>
      <c r="F8" s="7">
        <v>4121036</v>
      </c>
      <c r="G8" s="7">
        <v>971724</v>
      </c>
      <c r="H8" s="66">
        <f t="shared" si="0"/>
        <v>0.19080498590155437</v>
      </c>
      <c r="I8" s="7">
        <f>AVERAGE(H7:H8)</f>
        <v>0.28465825295133629</v>
      </c>
      <c r="J8" s="7">
        <f t="shared" si="2"/>
        <v>1.4220528779004387</v>
      </c>
      <c r="K8" s="7">
        <v>1617621</v>
      </c>
      <c r="L8" s="7">
        <v>0.39252775299999998</v>
      </c>
      <c r="M8" s="7">
        <f>AVERAGE(L7:L8)</f>
        <v>0.39443453699999997</v>
      </c>
      <c r="N8" s="50">
        <f>M8/$M$5</f>
        <v>0.73587855309359895</v>
      </c>
      <c r="O8" s="7">
        <v>233721</v>
      </c>
      <c r="P8" s="7">
        <v>5.6714136999999998E-2</v>
      </c>
      <c r="Q8" s="7">
        <f>AVERAGE(P7:P8)</f>
        <v>6.5908652499999998E-2</v>
      </c>
      <c r="R8" s="7">
        <f>Q8/$Q$5</f>
        <v>0.23063863744655558</v>
      </c>
      <c r="S8" s="7">
        <v>1596322</v>
      </c>
      <c r="T8" s="7">
        <v>0.38735939200000002</v>
      </c>
      <c r="U8" s="7">
        <f>AVERAGE(T7:T8)</f>
        <v>0.39321553549999999</v>
      </c>
      <c r="V8" s="7">
        <f>U8/$U$5</f>
        <v>130.2524559115175</v>
      </c>
      <c r="AH8" s="7">
        <v>724.93712864698546</v>
      </c>
      <c r="AI8" s="7">
        <v>7719.9327359388344</v>
      </c>
      <c r="AJ8" s="7">
        <f>AVERAGE(AI7:AI8)</f>
        <v>8607.7809372807969</v>
      </c>
      <c r="AK8" s="7">
        <f t="shared" si="3"/>
        <v>0.88907276663514745</v>
      </c>
      <c r="AL8" s="7">
        <v>23337.745400815351</v>
      </c>
      <c r="AM8" s="7">
        <f>AVERAGE(AL7:AL8)</f>
        <v>48741.095643967856</v>
      </c>
      <c r="AN8" s="7">
        <f t="shared" ref="AN8:AN10" si="6">AM8/$AM$5</f>
        <v>1.1587440748281685</v>
      </c>
      <c r="AO8" s="7">
        <f t="shared" si="1"/>
        <v>31057.678136754184</v>
      </c>
      <c r="AP8" s="7">
        <f>AVERAGE(AO7:AO8)</f>
        <v>57348.876581248645</v>
      </c>
      <c r="AQ8" s="7">
        <f t="shared" si="4"/>
        <v>1.1082876783690558</v>
      </c>
      <c r="AR8" s="7">
        <v>9.3904591327870506</v>
      </c>
      <c r="AS8" s="7">
        <f>AVERAGE(AR7:AR8)</f>
        <v>9.5324251587696072</v>
      </c>
    </row>
    <row r="9" spans="1:45" s="8" customFormat="1" x14ac:dyDescent="0.35">
      <c r="A9" s="33" t="s">
        <v>27</v>
      </c>
      <c r="B9" s="8" t="s">
        <v>21</v>
      </c>
      <c r="C9" s="8">
        <v>8044825</v>
      </c>
      <c r="F9" s="8">
        <v>5537385</v>
      </c>
      <c r="G9" s="8">
        <v>2507440</v>
      </c>
      <c r="H9" s="67">
        <f t="shared" si="0"/>
        <v>0.31168359784084798</v>
      </c>
      <c r="K9" s="8">
        <v>5411220</v>
      </c>
      <c r="L9" s="8">
        <v>0.97721577999999998</v>
      </c>
      <c r="N9" s="51"/>
      <c r="O9" s="8">
        <v>2366049</v>
      </c>
      <c r="P9" s="8">
        <v>0.42728634500000001</v>
      </c>
      <c r="S9" s="8">
        <v>602544</v>
      </c>
      <c r="T9" s="8">
        <v>0.10881381699999999</v>
      </c>
      <c r="AH9" s="8">
        <v>273.6330873366835</v>
      </c>
      <c r="AI9" s="8">
        <v>10373.17794190506</v>
      </c>
      <c r="AL9" s="8">
        <v>60220.799658977703</v>
      </c>
      <c r="AO9" s="8">
        <f t="shared" si="1"/>
        <v>70593.977600882761</v>
      </c>
      <c r="AR9" s="8">
        <v>2.6378906143244079</v>
      </c>
    </row>
    <row r="10" spans="1:45" s="9" customFormat="1" ht="15" thickBot="1" x14ac:dyDescent="0.4">
      <c r="A10" s="34" t="s">
        <v>28</v>
      </c>
      <c r="B10" s="9" t="s">
        <v>21</v>
      </c>
      <c r="C10" s="9">
        <v>8324611</v>
      </c>
      <c r="D10" s="9">
        <f>AVERAGE(C9:C10)</f>
        <v>8184718</v>
      </c>
      <c r="E10" s="9">
        <f>D10/$D$5</f>
        <v>1.1828114308175988</v>
      </c>
      <c r="F10" s="9">
        <v>6849608</v>
      </c>
      <c r="G10" s="9">
        <v>1475003</v>
      </c>
      <c r="H10" s="68">
        <f t="shared" si="0"/>
        <v>0.17718581685078139</v>
      </c>
      <c r="I10" s="9">
        <f>AVERAGE(H9:H10)</f>
        <v>0.24443470734581468</v>
      </c>
      <c r="J10" s="9">
        <f t="shared" si="2"/>
        <v>1.2211101397411128</v>
      </c>
      <c r="K10" s="9">
        <v>5128680</v>
      </c>
      <c r="L10" s="9">
        <v>0.74875525700000001</v>
      </c>
      <c r="M10" s="9">
        <f>AVERAGE(L9:L10)</f>
        <v>0.86298551849999994</v>
      </c>
      <c r="N10" s="52">
        <f>M10/$M$5</f>
        <v>1.6100327814207336</v>
      </c>
      <c r="O10" s="9">
        <v>2258221</v>
      </c>
      <c r="P10" s="9">
        <v>0.329686166</v>
      </c>
      <c r="Q10" s="9">
        <f>AVERAGE(P9:P10)</f>
        <v>0.37848625550000004</v>
      </c>
      <c r="R10" s="9">
        <f>Q10/$Q$5</f>
        <v>1.3244627366758699</v>
      </c>
      <c r="S10" s="9">
        <v>654935</v>
      </c>
      <c r="T10" s="9">
        <v>9.5616420999999993E-2</v>
      </c>
      <c r="U10" s="9">
        <f>AVERAGE(T9:T10)</f>
        <v>0.10221511899999999</v>
      </c>
      <c r="V10" s="9">
        <f>U10/$U$5</f>
        <v>33.858708720927467</v>
      </c>
      <c r="AH10" s="9">
        <v>297.4253930913772</v>
      </c>
      <c r="AI10" s="9">
        <v>12831.364013211371</v>
      </c>
      <c r="AJ10" s="9">
        <f>AVERAGE(AI9:AI10)</f>
        <v>11602.270977558215</v>
      </c>
      <c r="AK10" s="9">
        <f t="shared" si="3"/>
        <v>1.1983649714634763</v>
      </c>
      <c r="AL10" s="9">
        <v>35424.919503314573</v>
      </c>
      <c r="AM10" s="9">
        <f>AVERAGE(AL9:AL10)</f>
        <v>47822.859581146142</v>
      </c>
      <c r="AN10" s="9">
        <f t="shared" si="6"/>
        <v>1.1369144342952544</v>
      </c>
      <c r="AO10" s="9">
        <f t="shared" si="1"/>
        <v>48256.283516525946</v>
      </c>
      <c r="AP10" s="9">
        <f>AVERAGE(AO9:AO10)</f>
        <v>59425.130558704353</v>
      </c>
      <c r="AQ10" s="9">
        <f t="shared" si="4"/>
        <v>1.1484120336756303</v>
      </c>
      <c r="AR10" s="9">
        <v>2.3179561641704138</v>
      </c>
      <c r="AS10" s="9">
        <f>AVERAGE(AR9:AR10)</f>
        <v>2.4779233892474108</v>
      </c>
    </row>
    <row r="11" spans="1:45" s="8" customFormat="1" ht="15" thickBot="1" x14ac:dyDescent="0.4">
      <c r="A11" s="33" t="s">
        <v>29</v>
      </c>
      <c r="B11" s="8" t="s">
        <v>21</v>
      </c>
      <c r="C11" s="8">
        <v>6887445</v>
      </c>
      <c r="D11" s="8">
        <f>C11</f>
        <v>6887445</v>
      </c>
      <c r="E11" s="8">
        <f t="shared" si="5"/>
        <v>0.99533651313674043</v>
      </c>
      <c r="F11" s="8">
        <v>4012369</v>
      </c>
      <c r="G11" s="8">
        <v>2875076</v>
      </c>
      <c r="H11" s="67">
        <f t="shared" si="0"/>
        <v>0.41743723543345901</v>
      </c>
      <c r="I11" s="8">
        <f>H11</f>
        <v>0.41743723543345901</v>
      </c>
      <c r="J11" s="8">
        <f t="shared" si="2"/>
        <v>2.0853701441511876</v>
      </c>
      <c r="K11" s="8">
        <v>4724419</v>
      </c>
      <c r="L11" s="8">
        <v>1.1774637379999999</v>
      </c>
      <c r="M11" s="8">
        <f>L11</f>
        <v>1.1774637379999999</v>
      </c>
      <c r="N11" s="51">
        <f>M11/$M$5</f>
        <v>2.1967404741730832</v>
      </c>
      <c r="O11" s="8">
        <v>882406</v>
      </c>
      <c r="P11" s="8">
        <v>0.21992144799999999</v>
      </c>
      <c r="Q11" s="8">
        <f>P11</f>
        <v>0.21992144799999999</v>
      </c>
      <c r="R11" s="8">
        <f>Q11/$Q$5</f>
        <v>0.76958610422195362</v>
      </c>
      <c r="S11" s="8">
        <v>3880438</v>
      </c>
      <c r="T11" s="8">
        <v>0.96711892600000005</v>
      </c>
      <c r="U11" s="8">
        <f>T11</f>
        <v>0.96711892600000005</v>
      </c>
      <c r="V11" s="8">
        <f>U11/$U$5</f>
        <v>320.35767638181011</v>
      </c>
      <c r="AH11" s="8">
        <v>1762.221896091547</v>
      </c>
      <c r="AI11" s="8">
        <v>7516.3669503896999</v>
      </c>
      <c r="AJ11" s="8">
        <f>AI11</f>
        <v>7516.3669503896999</v>
      </c>
      <c r="AK11" s="8">
        <f t="shared" si="3"/>
        <v>0.77634377644129415</v>
      </c>
      <c r="AL11" s="8">
        <v>69050.256756028044</v>
      </c>
      <c r="AM11" s="8">
        <f>AL11</f>
        <v>69050.256756028044</v>
      </c>
      <c r="AN11" s="8">
        <f>AM11/$AM$5</f>
        <v>1.6415629321478611</v>
      </c>
      <c r="AO11" s="8">
        <f t="shared" si="1"/>
        <v>76566.62370641774</v>
      </c>
      <c r="AP11" s="8">
        <f>AO11</f>
        <v>76566.62370641774</v>
      </c>
      <c r="AQ11" s="8">
        <f t="shared" si="4"/>
        <v>1.4796775575528673</v>
      </c>
      <c r="AR11" s="8">
        <v>23.445128580373279</v>
      </c>
      <c r="AS11" s="8">
        <f>AR11</f>
        <v>23.445128580373279</v>
      </c>
    </row>
    <row r="12" spans="1:45" s="2" customFormat="1" x14ac:dyDescent="0.35">
      <c r="A12" s="28" t="s">
        <v>30</v>
      </c>
      <c r="B12" s="2" t="s">
        <v>31</v>
      </c>
      <c r="C12" s="2">
        <v>11946926</v>
      </c>
      <c r="F12" s="2">
        <v>6810224</v>
      </c>
      <c r="G12" s="2">
        <v>5136702</v>
      </c>
      <c r="H12" s="61">
        <f t="shared" si="0"/>
        <v>0.42996014204825578</v>
      </c>
      <c r="K12" s="2">
        <v>7243495</v>
      </c>
      <c r="L12" s="2">
        <v>1.063620668</v>
      </c>
      <c r="N12" s="61"/>
      <c r="O12" s="2">
        <v>4034118</v>
      </c>
      <c r="P12" s="2">
        <v>0.59236201300000002</v>
      </c>
      <c r="S12" s="2">
        <v>1791</v>
      </c>
      <c r="T12" s="2">
        <v>2.6298700000000001E-4</v>
      </c>
      <c r="AH12" s="2">
        <v>0.81334617790567998</v>
      </c>
      <c r="AI12" s="2">
        <v>12757.58600426599</v>
      </c>
      <c r="AL12" s="2">
        <v>123367.3794985603</v>
      </c>
      <c r="AO12" s="2">
        <f t="shared" si="1"/>
        <v>136124.96550282629</v>
      </c>
      <c r="AR12" s="2">
        <v>6.3753924734170414E-3</v>
      </c>
    </row>
    <row r="13" spans="1:45" s="4" customFormat="1" ht="15" thickBot="1" x14ac:dyDescent="0.4">
      <c r="A13" s="39" t="s">
        <v>32</v>
      </c>
      <c r="B13" s="4" t="s">
        <v>31</v>
      </c>
      <c r="C13" s="4">
        <v>9795225</v>
      </c>
      <c r="D13" s="4">
        <f>AVERAGE(C12:C13)</f>
        <v>10871075.5</v>
      </c>
      <c r="E13" s="4">
        <f>D13/$D$15</f>
        <v>1.0566738377136287</v>
      </c>
      <c r="F13" s="4">
        <v>6388100</v>
      </c>
      <c r="G13" s="4">
        <v>3407125</v>
      </c>
      <c r="H13" s="74">
        <f>G13/C13</f>
        <v>0.34783529730047036</v>
      </c>
      <c r="I13" s="4">
        <f>AVERAGE(H12:H13)</f>
        <v>0.38889771967436304</v>
      </c>
      <c r="J13" s="4">
        <f>I13/$I$15</f>
        <v>1.0321254543046892</v>
      </c>
      <c r="K13" s="4">
        <v>4959132</v>
      </c>
      <c r="L13" s="4">
        <v>0.77630782200000004</v>
      </c>
      <c r="M13" s="4">
        <f>AVERAGE(L12:L13)</f>
        <v>0.91996424500000007</v>
      </c>
      <c r="N13" s="74">
        <f>M13/$M$15</f>
        <v>1.1416230073361642</v>
      </c>
      <c r="O13" s="4">
        <v>3864776</v>
      </c>
      <c r="P13" s="4">
        <v>0.60499616499999997</v>
      </c>
      <c r="Q13" s="4">
        <f>AVERAGE(P12:P13)</f>
        <v>0.598679089</v>
      </c>
      <c r="R13" s="4">
        <f>Q13/$Q$15</f>
        <v>1.8823282558278274</v>
      </c>
      <c r="S13" s="4">
        <v>3771</v>
      </c>
      <c r="T13" s="4">
        <v>5.9031600000000002E-4</v>
      </c>
      <c r="U13" s="4">
        <f>AVERAGE(T12:T13)</f>
        <v>4.2665150000000001E-4</v>
      </c>
      <c r="V13" s="4">
        <f>U13/$U$15</f>
        <v>1.2504027929911457</v>
      </c>
      <c r="AH13" s="4">
        <v>1.7125228569973869</v>
      </c>
      <c r="AI13" s="4">
        <v>11966.82152508517</v>
      </c>
      <c r="AJ13" s="4">
        <f>AVERAGE(AI12:AI13)</f>
        <v>12362.20376467558</v>
      </c>
      <c r="AK13" s="4">
        <f>AJ13/$AJ$15</f>
        <v>1.0339599482358992</v>
      </c>
      <c r="AL13" s="4">
        <v>81828.395510199407</v>
      </c>
      <c r="AM13" s="4">
        <f>AVERAGE(AL12:AL13)</f>
        <v>102597.88750437985</v>
      </c>
      <c r="AN13" s="4">
        <f>AM13/$AM$15</f>
        <v>1.0937922130377575</v>
      </c>
      <c r="AO13" s="4">
        <f>AI13+AL13</f>
        <v>93795.217035284571</v>
      </c>
      <c r="AP13" s="4">
        <f>AVERAGE(AO12:AO13)</f>
        <v>114960.09126905544</v>
      </c>
      <c r="AQ13" s="4">
        <f>AP13/$AP$15</f>
        <v>1.0870279384290749</v>
      </c>
      <c r="AR13" s="4">
        <v>1.431059077305992E-2</v>
      </c>
      <c r="AS13" s="4">
        <f>AVERAGE(AR12:AR13)</f>
        <v>1.0342991623238481E-2</v>
      </c>
    </row>
    <row r="14" spans="1:45" s="11" customFormat="1" ht="15" thickBot="1" x14ac:dyDescent="0.4">
      <c r="A14" s="25" t="s">
        <v>20</v>
      </c>
      <c r="B14" s="11" t="s">
        <v>31</v>
      </c>
      <c r="C14" s="11">
        <v>9704953</v>
      </c>
      <c r="D14" s="11">
        <f>C14</f>
        <v>9704953</v>
      </c>
      <c r="E14" s="4">
        <f>D14/$D$15</f>
        <v>0.94332616228637123</v>
      </c>
      <c r="F14" s="11">
        <v>6165669</v>
      </c>
      <c r="G14" s="11">
        <v>3539284</v>
      </c>
      <c r="H14" s="70">
        <f t="shared" si="0"/>
        <v>0.36468842249931555</v>
      </c>
      <c r="I14" s="11">
        <f>H14</f>
        <v>0.36468842249931555</v>
      </c>
      <c r="J14" s="11">
        <f>I14/$I$15</f>
        <v>0.96787454569531084</v>
      </c>
      <c r="K14" s="11">
        <v>4264877</v>
      </c>
      <c r="L14" s="11">
        <v>0.69171358400000005</v>
      </c>
      <c r="M14" s="11">
        <f>L14</f>
        <v>0.69171358400000005</v>
      </c>
      <c r="N14" s="74">
        <f>M14/$M$15</f>
        <v>0.85837699266383594</v>
      </c>
      <c r="O14" s="11">
        <v>230755</v>
      </c>
      <c r="P14" s="11">
        <v>3.7425785000000003E-2</v>
      </c>
      <c r="Q14" s="11">
        <f>P14</f>
        <v>3.7425785000000003E-2</v>
      </c>
      <c r="R14" s="11">
        <f>Q14/$Q$15</f>
        <v>0.11767174417217247</v>
      </c>
      <c r="S14" s="11">
        <v>1577</v>
      </c>
      <c r="T14" s="11">
        <v>2.5577100000000001E-4</v>
      </c>
      <c r="U14" s="11">
        <f>T14</f>
        <v>2.5577100000000001E-4</v>
      </c>
      <c r="V14" s="4">
        <f>U14/$U$15</f>
        <v>0.74959720700885457</v>
      </c>
      <c r="AH14" s="11">
        <v>0.71616243582203087</v>
      </c>
      <c r="AI14" s="11">
        <v>11550.14174883773</v>
      </c>
      <c r="AJ14" s="11">
        <f>AI14</f>
        <v>11550.14174883773</v>
      </c>
      <c r="AK14" s="4">
        <f>AJ14/$AJ$15</f>
        <v>0.96604005176410068</v>
      </c>
      <c r="AL14" s="11">
        <v>85002.437825122528</v>
      </c>
      <c r="AM14" s="11">
        <f>AL14</f>
        <v>85002.437825122528</v>
      </c>
      <c r="AN14" s="4">
        <f>AM14/$AM$15</f>
        <v>0.90620778696224236</v>
      </c>
      <c r="AO14" s="11">
        <f t="shared" si="1"/>
        <v>96552.579573960262</v>
      </c>
      <c r="AP14" s="11">
        <f>AO14</f>
        <v>96552.579573960262</v>
      </c>
      <c r="AQ14" s="4">
        <f>AP14/$AP$15</f>
        <v>0.91297206157092492</v>
      </c>
      <c r="AR14" s="11">
        <v>6.2004644739022084E-3</v>
      </c>
      <c r="AS14" s="11">
        <f>AR14</f>
        <v>6.2004644739022084E-3</v>
      </c>
    </row>
    <row r="15" spans="1:45" s="26" customFormat="1" ht="15" thickBot="1" x14ac:dyDescent="0.4">
      <c r="A15" s="25" t="s">
        <v>62</v>
      </c>
      <c r="D15" s="26">
        <f>AVERAGE(D12:D14)</f>
        <v>10288014.25</v>
      </c>
      <c r="H15" s="63"/>
      <c r="I15" s="26">
        <f>AVERAGE(I12:I14)</f>
        <v>0.37679307108683929</v>
      </c>
      <c r="M15" s="26">
        <f>AVERAGE(M12:M14)</f>
        <v>0.8058389145</v>
      </c>
      <c r="N15" s="47"/>
      <c r="Q15" s="26">
        <f>AVERAGE(Q12:Q14)</f>
        <v>0.31805243700000002</v>
      </c>
      <c r="U15" s="26">
        <f>AVERAGE(U12:U14)</f>
        <v>3.4121124999999999E-4</v>
      </c>
      <c r="AJ15" s="26">
        <f>AVERAGE(AJ12:AJ14)</f>
        <v>11956.172756756656</v>
      </c>
      <c r="AM15" s="26">
        <f>AVERAGE(AM12:AM14)</f>
        <v>93800.162664751188</v>
      </c>
      <c r="AO15" s="26">
        <f t="shared" si="1"/>
        <v>0</v>
      </c>
      <c r="AP15" s="26">
        <f>AVERAGE(AP12:AP14)</f>
        <v>105756.33542150786</v>
      </c>
      <c r="AS15" s="26">
        <f>AVERAGE(AS12:AS14)</f>
        <v>8.2717280485703447E-3</v>
      </c>
    </row>
    <row r="16" spans="1:45" s="12" customFormat="1" x14ac:dyDescent="0.35">
      <c r="A16" s="36" t="s">
        <v>33</v>
      </c>
      <c r="B16" s="12" t="s">
        <v>31</v>
      </c>
      <c r="C16" s="12">
        <v>7703189</v>
      </c>
      <c r="F16" s="12">
        <v>5752691</v>
      </c>
      <c r="G16" s="12">
        <v>1950498</v>
      </c>
      <c r="H16" s="71">
        <f t="shared" si="0"/>
        <v>0.25320656159416571</v>
      </c>
      <c r="K16" s="12">
        <v>2819686</v>
      </c>
      <c r="L16" s="12">
        <v>0.49015078299999998</v>
      </c>
      <c r="N16" s="55"/>
      <c r="O16" s="12">
        <v>1164950</v>
      </c>
      <c r="P16" s="12">
        <v>0.20250522800000001</v>
      </c>
      <c r="S16" s="12">
        <v>384939</v>
      </c>
      <c r="T16" s="12">
        <v>6.6914597000000006E-2</v>
      </c>
      <c r="AH16" s="12">
        <v>174.81220791559721</v>
      </c>
      <c r="AI16" s="12">
        <v>10776.51046257318</v>
      </c>
      <c r="AL16" s="12">
        <v>46844.809564032119</v>
      </c>
      <c r="AO16" s="12">
        <f t="shared" si="1"/>
        <v>57621.320026605303</v>
      </c>
      <c r="AR16" s="12">
        <v>1.6221596826052369</v>
      </c>
    </row>
    <row r="17" spans="1:45" s="13" customFormat="1" ht="15" thickBot="1" x14ac:dyDescent="0.4">
      <c r="A17" s="37" t="s">
        <v>35</v>
      </c>
      <c r="B17" s="13" t="s">
        <v>31</v>
      </c>
      <c r="C17" s="13">
        <v>7906541</v>
      </c>
      <c r="D17" s="13">
        <f>AVERAGE(C16:C17)</f>
        <v>7804865</v>
      </c>
      <c r="E17" s="13">
        <f t="shared" ref="E17:E25" si="7">D17/$D$15</f>
        <v>0.75863668248709903</v>
      </c>
      <c r="F17" s="13">
        <v>5879203</v>
      </c>
      <c r="G17" s="13">
        <v>2027338</v>
      </c>
      <c r="H17" s="72">
        <f t="shared" si="0"/>
        <v>0.25641276001730717</v>
      </c>
      <c r="I17" s="13">
        <f>AVERAGE(H16:H17)</f>
        <v>0.25480966080573642</v>
      </c>
      <c r="J17" s="13">
        <f t="shared" ref="J17:J25" si="8">I17/$I$15</f>
        <v>0.6762588814883238</v>
      </c>
      <c r="K17" s="13">
        <v>2450729</v>
      </c>
      <c r="L17" s="13">
        <v>0.41684714699999997</v>
      </c>
      <c r="M17" s="13">
        <f>AVERAGE(L16:L17)</f>
        <v>0.45349896499999998</v>
      </c>
      <c r="N17" s="56">
        <f>M17/$M$15</f>
        <v>0.56276627603841034</v>
      </c>
      <c r="O17" s="13">
        <v>1165704</v>
      </c>
      <c r="P17" s="13">
        <v>0.198275855</v>
      </c>
      <c r="Q17" s="13">
        <f>AVERAGE(P16:P17)</f>
        <v>0.20039054150000002</v>
      </c>
      <c r="R17" s="13">
        <f>Q17/$Q$15</f>
        <v>0.63005504183575867</v>
      </c>
      <c r="S17" s="13">
        <v>720651</v>
      </c>
      <c r="T17" s="13">
        <v>0.12257630799999999</v>
      </c>
      <c r="U17" s="13">
        <f>AVERAGE(T16:T17)</f>
        <v>9.4745452499999994E-2</v>
      </c>
      <c r="V17" s="13">
        <f>U17/$U$15</f>
        <v>277.67388238224851</v>
      </c>
      <c r="AH17" s="13">
        <v>327.26897624450368</v>
      </c>
      <c r="AI17" s="13">
        <v>11013.50526928904</v>
      </c>
      <c r="AJ17" s="13">
        <f>AVERAGE(AI16:AI17)</f>
        <v>10895.007865931111</v>
      </c>
      <c r="AK17" s="13">
        <f t="shared" ref="AK17:AK25" si="9">AJ17/$AJ$15</f>
        <v>0.91124543677859948</v>
      </c>
      <c r="AL17" s="13">
        <v>48690.263989978826</v>
      </c>
      <c r="AM17" s="13">
        <f>AVERAGE(AL16:AL17)</f>
        <v>47767.536777005473</v>
      </c>
      <c r="AN17" s="13">
        <f>AM17/$AM$15</f>
        <v>0.50924790981152379</v>
      </c>
      <c r="AO17" s="13">
        <f t="shared" si="1"/>
        <v>59703.769259267865</v>
      </c>
      <c r="AP17" s="13">
        <f>AVERAGE(AO16:AO17)</f>
        <v>58662.544642936584</v>
      </c>
      <c r="AQ17" s="13">
        <f t="shared" ref="AQ17:AQ25" si="10">AP17/$AP$15</f>
        <v>0.55469532306625557</v>
      </c>
      <c r="AR17" s="13">
        <v>2.9715242172452352</v>
      </c>
      <c r="AS17" s="13">
        <f>AVERAGE(AR16:AR17)</f>
        <v>2.2968419499252359</v>
      </c>
    </row>
    <row r="18" spans="1:45" s="12" customFormat="1" x14ac:dyDescent="0.35">
      <c r="A18" s="36" t="s">
        <v>34</v>
      </c>
      <c r="B18" s="12" t="s">
        <v>31</v>
      </c>
      <c r="C18" s="12">
        <v>5991427</v>
      </c>
      <c r="F18" s="12">
        <v>4561278</v>
      </c>
      <c r="G18" s="12">
        <v>1430149</v>
      </c>
      <c r="H18" s="71">
        <f t="shared" si="0"/>
        <v>0.23869922808038888</v>
      </c>
      <c r="K18" s="12">
        <v>8762381</v>
      </c>
      <c r="L18" s="12">
        <v>1.9210363850000001</v>
      </c>
      <c r="N18" s="55"/>
      <c r="O18" s="12">
        <v>3235098</v>
      </c>
      <c r="P18" s="12">
        <v>0.70925253799999999</v>
      </c>
      <c r="S18" s="12">
        <v>4655768</v>
      </c>
      <c r="T18" s="12">
        <v>1.0207156850000001</v>
      </c>
      <c r="AH18" s="12">
        <v>2114.322226697695</v>
      </c>
      <c r="AI18" s="12">
        <v>8544.6376469212155</v>
      </c>
      <c r="AL18" s="12">
        <v>34347.667904909911</v>
      </c>
      <c r="AO18" s="12">
        <f t="shared" si="1"/>
        <v>42892.30555183113</v>
      </c>
      <c r="AR18" s="12">
        <v>24.744434042320361</v>
      </c>
    </row>
    <row r="19" spans="1:45" s="13" customFormat="1" ht="15" thickBot="1" x14ac:dyDescent="0.4">
      <c r="A19" s="37" t="s">
        <v>36</v>
      </c>
      <c r="B19" s="13" t="s">
        <v>31</v>
      </c>
      <c r="C19" s="13">
        <v>5427384</v>
      </c>
      <c r="D19" s="13">
        <f>AVERAGE(C18:C19)</f>
        <v>5709405.5</v>
      </c>
      <c r="E19" s="13">
        <f t="shared" si="7"/>
        <v>0.55495699765384754</v>
      </c>
      <c r="F19" s="13">
        <v>5226639</v>
      </c>
      <c r="G19" s="13">
        <v>200745</v>
      </c>
      <c r="H19" s="72">
        <f t="shared" si="0"/>
        <v>3.6987432619471926E-2</v>
      </c>
      <c r="I19" s="13">
        <f>AVERAGE(H18:H19)</f>
        <v>0.1378433303499304</v>
      </c>
      <c r="J19" s="13">
        <f t="shared" si="8"/>
        <v>0.36583297551711541</v>
      </c>
      <c r="K19" s="13">
        <v>7491792</v>
      </c>
      <c r="L19" s="13">
        <v>1.4333861590000001</v>
      </c>
      <c r="M19" s="13">
        <f>AVERAGE(L18:L19)</f>
        <v>1.6772112720000001</v>
      </c>
      <c r="N19" s="56">
        <f>M19/$M$15</f>
        <v>2.0813232543388174</v>
      </c>
      <c r="O19" s="13">
        <v>2349233</v>
      </c>
      <c r="P19" s="13">
        <v>0.44947297899999999</v>
      </c>
      <c r="Q19" s="13">
        <f>AVERAGE(P18:P19)</f>
        <v>0.57936275849999996</v>
      </c>
      <c r="R19" s="13">
        <f>Q19/$Q$15</f>
        <v>1.8215950928242688</v>
      </c>
      <c r="S19" s="13">
        <v>4258274</v>
      </c>
      <c r="T19" s="13">
        <v>0.81472510300000001</v>
      </c>
      <c r="U19" s="13">
        <f>AVERAGE(T18:T19)</f>
        <v>0.91772039400000005</v>
      </c>
      <c r="V19" s="13">
        <f>U19/$U$15</f>
        <v>2689.5959438617574</v>
      </c>
      <c r="AH19" s="13">
        <v>1933.808421203312</v>
      </c>
      <c r="AI19" s="13">
        <v>9791.0577619401083</v>
      </c>
      <c r="AJ19" s="13">
        <f>AVERAGE(AI18:AI19)</f>
        <v>9167.8477044306619</v>
      </c>
      <c r="AK19" s="13">
        <f t="shared" si="9"/>
        <v>0.76678782507970544</v>
      </c>
      <c r="AL19" s="13">
        <v>4821.261696208674</v>
      </c>
      <c r="AM19" s="13">
        <f>AVERAGE(AL18:AL19)</f>
        <v>19584.464800559294</v>
      </c>
      <c r="AN19" s="13">
        <f>AM19/$AM$15</f>
        <v>0.20878924134231663</v>
      </c>
      <c r="AO19" s="13">
        <f t="shared" si="1"/>
        <v>14612.319458148782</v>
      </c>
      <c r="AP19" s="13">
        <f>AVERAGE(AO18:AO19)</f>
        <v>28752.312504989957</v>
      </c>
      <c r="AQ19" s="13">
        <f t="shared" si="10"/>
        <v>0.27187319218648481</v>
      </c>
      <c r="AR19" s="13">
        <v>19.750761033403659</v>
      </c>
      <c r="AS19" s="13">
        <f>AVERAGE(AR18:AR19)</f>
        <v>22.24759753786201</v>
      </c>
    </row>
    <row r="20" spans="1:45" s="6" customFormat="1" x14ac:dyDescent="0.35">
      <c r="A20" s="31" t="s">
        <v>25</v>
      </c>
      <c r="B20" s="6" t="s">
        <v>31</v>
      </c>
      <c r="C20" s="6">
        <v>9597753</v>
      </c>
      <c r="F20" s="6">
        <v>7380592</v>
      </c>
      <c r="G20" s="6">
        <v>2217161</v>
      </c>
      <c r="H20" s="65">
        <f t="shared" si="0"/>
        <v>0.23100834122320088</v>
      </c>
      <c r="K20" s="6">
        <v>3931801</v>
      </c>
      <c r="L20" s="6">
        <v>0.53272162999999995</v>
      </c>
      <c r="N20" s="49"/>
      <c r="O20" s="6">
        <v>1179178</v>
      </c>
      <c r="P20" s="6">
        <v>0.159767401</v>
      </c>
      <c r="S20" s="6">
        <v>1121151</v>
      </c>
      <c r="T20" s="6">
        <v>0.151905294</v>
      </c>
      <c r="AH20" s="6">
        <v>509.14789542441707</v>
      </c>
      <c r="AI20" s="6">
        <v>13826.055824653869</v>
      </c>
      <c r="AL20" s="6">
        <v>53249.213697116837</v>
      </c>
      <c r="AO20" s="6">
        <f t="shared" si="1"/>
        <v>67075.269521770708</v>
      </c>
      <c r="AR20" s="6">
        <v>3.68252451661979</v>
      </c>
    </row>
    <row r="21" spans="1:45" s="7" customFormat="1" ht="15" thickBot="1" x14ac:dyDescent="0.4">
      <c r="A21" s="32" t="s">
        <v>26</v>
      </c>
      <c r="B21" s="7" t="s">
        <v>31</v>
      </c>
      <c r="C21" s="7">
        <v>8434194</v>
      </c>
      <c r="D21" s="7">
        <f>AVERAGE(C20:C21)</f>
        <v>9015973.5</v>
      </c>
      <c r="E21" s="7">
        <f t="shared" si="7"/>
        <v>0.87635701904281482</v>
      </c>
      <c r="F21" s="7">
        <v>6527915</v>
      </c>
      <c r="G21" s="7">
        <v>1906279</v>
      </c>
      <c r="H21" s="66">
        <f t="shared" si="0"/>
        <v>0.22601792180734756</v>
      </c>
      <c r="I21" s="7">
        <f>AVERAGE(H20:H21)</f>
        <v>0.22851313151527422</v>
      </c>
      <c r="J21" s="7">
        <f t="shared" si="8"/>
        <v>0.60646850765100435</v>
      </c>
      <c r="K21" s="7">
        <v>4027385</v>
      </c>
      <c r="L21" s="7">
        <v>0.61694813699999995</v>
      </c>
      <c r="M21" s="7">
        <f>AVERAGE(L20:L21)</f>
        <v>0.57483488349999989</v>
      </c>
      <c r="N21" s="50">
        <f>M21/$M$15</f>
        <v>0.71333721064670663</v>
      </c>
      <c r="O21" s="7">
        <v>1059523</v>
      </c>
      <c r="P21" s="7">
        <v>0.162306494</v>
      </c>
      <c r="Q21" s="7">
        <f>AVERAGE(P20:P21)</f>
        <v>0.1610369475</v>
      </c>
      <c r="R21" s="7">
        <f>Q21/$Q$15</f>
        <v>0.5063220046950937</v>
      </c>
      <c r="S21" s="7">
        <v>957835</v>
      </c>
      <c r="T21" s="7">
        <v>0.14672908600000001</v>
      </c>
      <c r="U21" s="7">
        <f>AVERAGE(T20:T21)</f>
        <v>0.14931718999999999</v>
      </c>
      <c r="V21" s="7">
        <f>U21/$U$15</f>
        <v>437.60922302532521</v>
      </c>
      <c r="AH21" s="7">
        <v>434.9812598069721</v>
      </c>
      <c r="AI21" s="7">
        <v>12228.7368287795</v>
      </c>
      <c r="AJ21" s="7">
        <f>AVERAGE(AI20:AI21)</f>
        <v>13027.396326716684</v>
      </c>
      <c r="AK21" s="7">
        <f t="shared" si="9"/>
        <v>1.089595859122616</v>
      </c>
      <c r="AL21" s="7">
        <v>45782.808662666437</v>
      </c>
      <c r="AM21" s="7">
        <f>AVERAGE(AL20:AL21)</f>
        <v>49516.011179891633</v>
      </c>
      <c r="AN21" s="7">
        <f>AM21/$AM$15</f>
        <v>0.52788832954230125</v>
      </c>
      <c r="AO21" s="7">
        <f t="shared" si="1"/>
        <v>58011.545491445941</v>
      </c>
      <c r="AP21" s="7">
        <f>AVERAGE(AO20:AO21)</f>
        <v>62543.407506608324</v>
      </c>
      <c r="AQ21" s="7">
        <f t="shared" si="10"/>
        <v>0.59139159140993414</v>
      </c>
      <c r="AR21" s="7">
        <v>3.557041629870334</v>
      </c>
      <c r="AS21" s="7">
        <f>AVERAGE(AR20:AR21)</f>
        <v>3.619783073245062</v>
      </c>
    </row>
    <row r="22" spans="1:45" s="10" customFormat="1" ht="15" thickBot="1" x14ac:dyDescent="0.4">
      <c r="A22" s="35" t="s">
        <v>27</v>
      </c>
      <c r="B22" s="10" t="s">
        <v>31</v>
      </c>
      <c r="C22" s="10">
        <v>8823717</v>
      </c>
      <c r="D22" s="10">
        <f>C22</f>
        <v>8823717</v>
      </c>
      <c r="E22" s="10">
        <f t="shared" si="7"/>
        <v>0.85766959352724459</v>
      </c>
      <c r="F22" s="10">
        <v>4423238</v>
      </c>
      <c r="G22" s="10">
        <v>4400479</v>
      </c>
      <c r="H22" s="69">
        <f t="shared" si="0"/>
        <v>0.49871035075127634</v>
      </c>
      <c r="I22" s="10">
        <f>H22</f>
        <v>0.49871035075127634</v>
      </c>
      <c r="J22" s="10">
        <f t="shared" si="8"/>
        <v>1.323565609401397</v>
      </c>
      <c r="K22" s="10">
        <v>9031189</v>
      </c>
      <c r="L22" s="10">
        <v>2.0417596790000001</v>
      </c>
      <c r="M22" s="10">
        <f>L22</f>
        <v>2.0417596790000001</v>
      </c>
      <c r="N22" s="53">
        <f>M22/$M$15</f>
        <v>2.5337069757506727</v>
      </c>
      <c r="O22" s="10">
        <v>2012359</v>
      </c>
      <c r="P22" s="10">
        <v>0.45495155399999998</v>
      </c>
      <c r="Q22" s="10">
        <f>P22</f>
        <v>0.45495155399999998</v>
      </c>
      <c r="R22" s="10">
        <f>Q22/$Q$15</f>
        <v>1.4304293917420918</v>
      </c>
      <c r="S22" s="10">
        <v>3257813</v>
      </c>
      <c r="T22" s="10">
        <v>0.73652220400000001</v>
      </c>
      <c r="U22" s="10">
        <f>T22</f>
        <v>0.73652220400000001</v>
      </c>
      <c r="V22" s="10">
        <f>U22/$U$15</f>
        <v>2158.5519352014335</v>
      </c>
      <c r="AH22" s="10">
        <v>1479.4694315362569</v>
      </c>
      <c r="AI22" s="10">
        <v>8286.0474490027791</v>
      </c>
      <c r="AJ22" s="10">
        <f>AI22</f>
        <v>8286.0474490027791</v>
      </c>
      <c r="AK22" s="10">
        <f t="shared" si="9"/>
        <v>0.69303510559599257</v>
      </c>
      <c r="AL22" s="10">
        <v>105685.6252841697</v>
      </c>
      <c r="AM22" s="10">
        <f>AL22</f>
        <v>105685.6252841697</v>
      </c>
      <c r="AN22" s="10">
        <f>AM22/$AM$15</f>
        <v>1.1267104691694196</v>
      </c>
      <c r="AO22" s="10">
        <f t="shared" si="1"/>
        <v>113971.67273317248</v>
      </c>
      <c r="AP22" s="10">
        <f>AO22</f>
        <v>113971.67273317248</v>
      </c>
      <c r="AQ22" s="10">
        <f t="shared" si="10"/>
        <v>1.0776817509695391</v>
      </c>
      <c r="AR22" s="10">
        <v>17.854947616964349</v>
      </c>
      <c r="AS22" s="10">
        <f>AR22</f>
        <v>17.854947616964349</v>
      </c>
    </row>
    <row r="23" spans="1:45" s="14" customFormat="1" ht="15" thickBot="1" x14ac:dyDescent="0.4">
      <c r="A23" s="38" t="s">
        <v>37</v>
      </c>
      <c r="B23" s="14" t="s">
        <v>31</v>
      </c>
      <c r="C23" s="14">
        <v>6148681</v>
      </c>
      <c r="D23" s="14">
        <f>C23</f>
        <v>6148681</v>
      </c>
      <c r="E23" s="14">
        <f t="shared" si="7"/>
        <v>0.59765479037900826</v>
      </c>
      <c r="F23" s="14">
        <v>5654556</v>
      </c>
      <c r="G23" s="14">
        <v>494125</v>
      </c>
      <c r="H23" s="73">
        <f t="shared" si="0"/>
        <v>8.0362763981413246E-2</v>
      </c>
      <c r="I23" s="14">
        <f>H23</f>
        <v>8.0362763981413246E-2</v>
      </c>
      <c r="J23" s="14">
        <f t="shared" si="8"/>
        <v>0.21328089646025386</v>
      </c>
      <c r="K23" s="14">
        <v>7658515</v>
      </c>
      <c r="L23" s="14">
        <v>1.354397233</v>
      </c>
      <c r="M23" s="14">
        <f>L23</f>
        <v>1.354397233</v>
      </c>
      <c r="N23" s="57">
        <f>M23/$M$15</f>
        <v>1.6807294964656363</v>
      </c>
      <c r="O23" s="14">
        <v>2174717</v>
      </c>
      <c r="P23" s="14">
        <v>0.38459553699999999</v>
      </c>
      <c r="Q23" s="14">
        <f>P23</f>
        <v>0.38459553699999999</v>
      </c>
      <c r="R23" s="14">
        <f>Q23/$Q$15</f>
        <v>1.2092205317703633</v>
      </c>
      <c r="S23" s="14">
        <v>4155916</v>
      </c>
      <c r="T23" s="14">
        <v>0.73496769699999998</v>
      </c>
      <c r="U23" s="14">
        <f>T23</f>
        <v>0.73496769699999998</v>
      </c>
      <c r="V23" s="14">
        <f>U23/$U$15</f>
        <v>2153.9960860024398</v>
      </c>
      <c r="AH23" s="14">
        <v>1887.324619931358</v>
      </c>
      <c r="AI23" s="14">
        <v>10592.674262394061</v>
      </c>
      <c r="AJ23" s="14">
        <f>AI23</f>
        <v>10592.674262394061</v>
      </c>
      <c r="AK23" s="14">
        <f t="shared" si="9"/>
        <v>0.88595861551163546</v>
      </c>
      <c r="AL23" s="14">
        <v>11867.32389668042</v>
      </c>
      <c r="AM23" s="14">
        <f>AL23</f>
        <v>11867.32389668042</v>
      </c>
      <c r="AN23" s="14">
        <f>AM23/$AM$15</f>
        <v>0.12651709292973323</v>
      </c>
      <c r="AO23" s="14">
        <f t="shared" si="1"/>
        <v>22459.998159074479</v>
      </c>
      <c r="AP23" s="14">
        <f>AO23</f>
        <v>22459.998159074479</v>
      </c>
      <c r="AQ23" s="14">
        <f t="shared" si="10"/>
        <v>0.21237496618577753</v>
      </c>
      <c r="AR23" s="14">
        <v>17.817262885461389</v>
      </c>
      <c r="AS23" s="14">
        <f>AR23</f>
        <v>17.817262885461389</v>
      </c>
    </row>
    <row r="24" spans="1:45" s="8" customFormat="1" x14ac:dyDescent="0.35">
      <c r="A24" s="33" t="s">
        <v>29</v>
      </c>
      <c r="B24" s="8" t="s">
        <v>31</v>
      </c>
      <c r="C24" s="8">
        <v>5519535</v>
      </c>
      <c r="F24" s="8">
        <v>3731944</v>
      </c>
      <c r="G24" s="8">
        <v>1787591</v>
      </c>
      <c r="H24" s="67">
        <f t="shared" si="0"/>
        <v>0.32386623148507981</v>
      </c>
      <c r="K24" s="8">
        <v>8336967</v>
      </c>
      <c r="L24" s="8">
        <v>2.233947508</v>
      </c>
      <c r="N24" s="51"/>
      <c r="O24" s="8">
        <v>3970486</v>
      </c>
      <c r="P24" s="8">
        <v>1.0639189659999999</v>
      </c>
      <c r="S24" s="8">
        <v>2584782</v>
      </c>
      <c r="T24" s="8">
        <v>0.69261007100000005</v>
      </c>
      <c r="AH24" s="8">
        <v>1173.8261085535451</v>
      </c>
      <c r="AI24" s="8">
        <v>6991.0470702732318</v>
      </c>
      <c r="AL24" s="8">
        <v>42932.297276581543</v>
      </c>
      <c r="AO24" s="8">
        <f t="shared" si="1"/>
        <v>49923.344346854778</v>
      </c>
      <c r="AR24" s="8">
        <v>16.790419185486449</v>
      </c>
    </row>
    <row r="25" spans="1:45" s="9" customFormat="1" ht="15" thickBot="1" x14ac:dyDescent="0.4">
      <c r="A25" s="34" t="s">
        <v>38</v>
      </c>
      <c r="B25" s="9" t="s">
        <v>31</v>
      </c>
      <c r="C25" s="9">
        <v>5696074</v>
      </c>
      <c r="D25" s="9">
        <f>AVERAGE(C24:C25)</f>
        <v>5607804.5</v>
      </c>
      <c r="E25" s="9">
        <f t="shared" si="7"/>
        <v>0.54508133092836653</v>
      </c>
      <c r="F25" s="9">
        <v>3202837</v>
      </c>
      <c r="G25" s="9">
        <v>2493237</v>
      </c>
      <c r="H25" s="68">
        <f t="shared" si="0"/>
        <v>0.43771148338311616</v>
      </c>
      <c r="I25" s="9">
        <f>AVERAGE(H24:H25)</f>
        <v>0.38078885743409796</v>
      </c>
      <c r="J25" s="9">
        <f t="shared" si="8"/>
        <v>1.0106047235309636</v>
      </c>
      <c r="K25" s="9">
        <v>5041093</v>
      </c>
      <c r="L25" s="9">
        <v>1.5739461610000001</v>
      </c>
      <c r="M25" s="9">
        <f>AVERAGE(L24:L25)</f>
        <v>1.9039468345000001</v>
      </c>
      <c r="N25" s="52">
        <f>M25/$M$15</f>
        <v>2.3626891184342278</v>
      </c>
      <c r="O25" s="9">
        <v>1403361</v>
      </c>
      <c r="P25" s="9">
        <v>0.43816185499999999</v>
      </c>
      <c r="Q25" s="9">
        <f>AVERAGE(P24:P25)</f>
        <v>0.75104041049999992</v>
      </c>
      <c r="R25" s="9">
        <f>Q25/$Q$15</f>
        <v>2.3613729156868555</v>
      </c>
      <c r="S25" s="9">
        <v>2204066</v>
      </c>
      <c r="T25" s="9">
        <v>0.68816052800000005</v>
      </c>
      <c r="U25" s="9">
        <f>AVERAGE(T24:T25)</f>
        <v>0.69038529950000005</v>
      </c>
      <c r="V25" s="9">
        <f>U25/$U$15</f>
        <v>2023.3368609622341</v>
      </c>
      <c r="AH25" s="9">
        <v>1000.931690090374</v>
      </c>
      <c r="AI25" s="9">
        <v>5999.8714411075589</v>
      </c>
      <c r="AJ25" s="9">
        <f>AVERAGE(AI24:AI25)</f>
        <v>6495.4592556903954</v>
      </c>
      <c r="AK25" s="9">
        <f t="shared" si="9"/>
        <v>0.54327244912212314</v>
      </c>
      <c r="AL25" s="9">
        <v>59879.688399064617</v>
      </c>
      <c r="AM25" s="9">
        <f>AVERAGE(AL24:AL25)</f>
        <v>51405.992837823083</v>
      </c>
      <c r="AN25" s="9">
        <f>AM25/$AM$15</f>
        <v>0.5480373527874568</v>
      </c>
      <c r="AO25" s="9">
        <f t="shared" si="1"/>
        <v>65879.55984017218</v>
      </c>
      <c r="AP25" s="9">
        <f>AVERAGE(AO24:AO25)</f>
        <v>57901.452093513479</v>
      </c>
      <c r="AQ25" s="9">
        <f t="shared" si="10"/>
        <v>0.54749866154815685</v>
      </c>
      <c r="AR25" s="9">
        <v>16.682552283247009</v>
      </c>
      <c r="AS25" s="9">
        <f>AVERAGE(AR24:AR25)</f>
        <v>16.736485734366731</v>
      </c>
    </row>
    <row r="26" spans="1:45" s="2" customFormat="1" x14ac:dyDescent="0.35">
      <c r="A26" s="28" t="s">
        <v>30</v>
      </c>
      <c r="B26" s="2" t="s">
        <v>39</v>
      </c>
      <c r="C26" s="2">
        <v>6397611</v>
      </c>
      <c r="F26" s="2">
        <v>6321361</v>
      </c>
      <c r="G26" s="2">
        <v>76250</v>
      </c>
      <c r="H26" s="61">
        <f t="shared" si="0"/>
        <v>1.1918511456854753E-2</v>
      </c>
      <c r="K26" s="2">
        <v>7720470</v>
      </c>
      <c r="L26" s="2">
        <v>1.221330343</v>
      </c>
      <c r="N26" s="45"/>
      <c r="O26" s="2">
        <v>985586</v>
      </c>
      <c r="P26" s="2">
        <v>0.155913576</v>
      </c>
      <c r="S26" s="2">
        <v>79391</v>
      </c>
      <c r="T26" s="2">
        <v>1.2559162E-2</v>
      </c>
      <c r="AH26" s="2">
        <v>36.053805924126102</v>
      </c>
      <c r="AI26" s="2">
        <v>11841.79942121036</v>
      </c>
      <c r="AL26" s="2">
        <v>1831.2844869656101</v>
      </c>
      <c r="AO26" s="2">
        <f t="shared" si="1"/>
        <v>13673.08390817597</v>
      </c>
      <c r="AR26" s="2">
        <v>0.30446222437739118</v>
      </c>
    </row>
    <row r="27" spans="1:45" s="4" customFormat="1" ht="15" thickBot="1" x14ac:dyDescent="0.4">
      <c r="A27" s="39" t="s">
        <v>32</v>
      </c>
      <c r="B27" s="4" t="s">
        <v>39</v>
      </c>
      <c r="C27" s="4">
        <v>9258368</v>
      </c>
      <c r="D27" s="4">
        <f>AVERAGE(C26:C27)</f>
        <v>7827989.5</v>
      </c>
      <c r="E27" s="4">
        <f>D27/$D$29</f>
        <v>1.0162642417800771</v>
      </c>
      <c r="F27" s="4">
        <v>8309504</v>
      </c>
      <c r="G27" s="4">
        <v>948864</v>
      </c>
      <c r="H27" s="74">
        <f t="shared" si="0"/>
        <v>0.10248717700570986</v>
      </c>
      <c r="I27" s="4">
        <f>AVERAGE(H26:H27)</f>
        <v>5.7202844231282308E-2</v>
      </c>
      <c r="J27" s="4">
        <f>I27/$I$29</f>
        <v>0.38550919007988982</v>
      </c>
      <c r="K27" s="4">
        <v>9075399</v>
      </c>
      <c r="L27" s="4">
        <v>1.092170965</v>
      </c>
      <c r="M27" s="4">
        <f>AVERAGE(L26:L27)</f>
        <v>1.1567506540000001</v>
      </c>
      <c r="N27" s="58">
        <f>M27/$M$29</f>
        <v>1.6979312858730717</v>
      </c>
      <c r="O27" s="4">
        <v>2679442</v>
      </c>
      <c r="P27" s="4">
        <v>0.32245510700000002</v>
      </c>
      <c r="Q27" s="4">
        <f>AVERAGE(P26:P27)</f>
        <v>0.23918434150000001</v>
      </c>
      <c r="R27" s="4">
        <f>Q27/$Q$29</f>
        <v>1.2653976455330829</v>
      </c>
      <c r="S27" s="4">
        <v>465947</v>
      </c>
      <c r="T27" s="4">
        <v>5.6073985E-2</v>
      </c>
      <c r="U27" s="4">
        <f>AVERAGE(T26:T27)</f>
        <v>3.4316573500000003E-2</v>
      </c>
      <c r="V27" s="4">
        <f>U27/$U$29</f>
        <v>1.9195440549352067</v>
      </c>
      <c r="AH27" s="4">
        <v>211.6003414609815</v>
      </c>
      <c r="AI27" s="4">
        <v>15566.18577197935</v>
      </c>
      <c r="AJ27" s="4">
        <f>AVERAGE(AI26:AI27)</f>
        <v>13703.992596594855</v>
      </c>
      <c r="AK27" s="4">
        <f>AJ27/$AJ$29</f>
        <v>1.1187731538610208</v>
      </c>
      <c r="AL27" s="4">
        <v>22788.72030741163</v>
      </c>
      <c r="AM27" s="4">
        <f>AVERAGE(AL26:AL27)</f>
        <v>12310.00239718862</v>
      </c>
      <c r="AN27" s="4">
        <f>AM27/$AM$29</f>
        <v>0.44037435819890164</v>
      </c>
      <c r="AO27" s="4">
        <f t="shared" si="1"/>
        <v>38354.906079390981</v>
      </c>
      <c r="AP27" s="4">
        <f>AVERAGE(AO26:AO27)</f>
        <v>26013.994993783475</v>
      </c>
      <c r="AQ27" s="4">
        <f>AP27/$AP$29</f>
        <v>0.64707212621403043</v>
      </c>
      <c r="AR27" s="4">
        <v>1.3593589628223679</v>
      </c>
      <c r="AS27" s="4">
        <f>AVERAGE(AR26:AR27)</f>
        <v>0.83191059359987951</v>
      </c>
    </row>
    <row r="28" spans="1:45" s="11" customFormat="1" ht="15" thickBot="1" x14ac:dyDescent="0.4">
      <c r="A28" s="25" t="s">
        <v>20</v>
      </c>
      <c r="B28" s="11" t="s">
        <v>39</v>
      </c>
      <c r="C28" s="11">
        <v>7577432</v>
      </c>
      <c r="D28" s="11">
        <f>C28</f>
        <v>7577432</v>
      </c>
      <c r="E28" s="11">
        <f t="shared" ref="E28:E40" si="11">D28/$D$29</f>
        <v>0.98373575821992276</v>
      </c>
      <c r="F28" s="11">
        <v>5762165</v>
      </c>
      <c r="G28" s="11">
        <v>1815267</v>
      </c>
      <c r="H28" s="70">
        <f t="shared" si="0"/>
        <v>0.23956229498331361</v>
      </c>
      <c r="I28" s="11">
        <f>H28</f>
        <v>0.23956229498331361</v>
      </c>
      <c r="J28" s="11">
        <f t="shared" ref="J28:J40" si="12">I28/$I$29</f>
        <v>1.6144908099201103</v>
      </c>
      <c r="K28" s="11">
        <v>1185799</v>
      </c>
      <c r="L28" s="11">
        <v>0.205790532</v>
      </c>
      <c r="M28" s="11">
        <f>L28</f>
        <v>0.205790532</v>
      </c>
      <c r="N28" s="54">
        <f>M28/$M$29</f>
        <v>0.30206871412692837</v>
      </c>
      <c r="O28" s="11">
        <v>800099</v>
      </c>
      <c r="P28" s="11">
        <v>0.13885388600000001</v>
      </c>
      <c r="Q28" s="11">
        <f>P28</f>
        <v>0.13885388600000001</v>
      </c>
      <c r="R28" s="11">
        <f>Q28/$Q$29</f>
        <v>0.73460235446691691</v>
      </c>
      <c r="S28" s="11">
        <v>8288</v>
      </c>
      <c r="T28" s="11">
        <v>1.4383480000000001E-3</v>
      </c>
      <c r="U28" s="11">
        <f>T28</f>
        <v>1.4383480000000001E-3</v>
      </c>
      <c r="V28" s="11">
        <f>U28/$U$29</f>
        <v>8.0455945064793394E-2</v>
      </c>
      <c r="AH28" s="11">
        <v>3.7638264223798301</v>
      </c>
      <c r="AI28" s="11">
        <v>10794.25809757085</v>
      </c>
      <c r="AJ28" s="11">
        <f>AI28</f>
        <v>10794.25809757085</v>
      </c>
      <c r="AK28" s="11">
        <f t="shared" ref="AK28:AK40" si="13">AJ28/$AJ$29</f>
        <v>0.88122684613897906</v>
      </c>
      <c r="AL28" s="11">
        <v>43596.987499024297</v>
      </c>
      <c r="AM28" s="11">
        <f>AL28</f>
        <v>43596.987499024297</v>
      </c>
      <c r="AN28" s="11">
        <f>AM28/$AM$29</f>
        <v>1.5596256418010985</v>
      </c>
      <c r="AO28" s="11">
        <f t="shared" si="1"/>
        <v>54391.245596595145</v>
      </c>
      <c r="AP28" s="11">
        <f>AO28</f>
        <v>54391.245596595145</v>
      </c>
      <c r="AQ28" s="11">
        <f t="shared" ref="AQ28:AQ40" si="14">AP28/$AP$29</f>
        <v>1.3529278737859698</v>
      </c>
      <c r="AR28" s="11">
        <v>3.4868782906227191E-2</v>
      </c>
      <c r="AS28" s="11">
        <f>AR28</f>
        <v>3.4868782906227191E-2</v>
      </c>
    </row>
    <row r="29" spans="1:45" s="26" customFormat="1" ht="15" thickBot="1" x14ac:dyDescent="0.4">
      <c r="A29" s="25" t="s">
        <v>62</v>
      </c>
      <c r="D29" s="27">
        <f t="shared" ref="D29" si="15">AVERAGE(D26:D28)</f>
        <v>7702710.75</v>
      </c>
      <c r="H29" s="63"/>
      <c r="I29" s="27">
        <f t="shared" ref="I29" si="16">AVERAGE(I26:I28)</f>
        <v>0.14838256960729795</v>
      </c>
      <c r="J29" s="27"/>
      <c r="M29" s="27">
        <f t="shared" ref="M29" si="17">AVERAGE(M26:M28)</f>
        <v>0.68127059300000004</v>
      </c>
      <c r="N29" s="47"/>
      <c r="O29" s="27"/>
      <c r="P29" s="27"/>
      <c r="Q29" s="27">
        <f t="shared" ref="Q29" si="18">AVERAGE(Q26:Q28)</f>
        <v>0.18901911375000002</v>
      </c>
      <c r="R29" s="27"/>
      <c r="S29" s="27"/>
      <c r="T29" s="27"/>
      <c r="U29" s="27">
        <f t="shared" ref="U29" si="19">AVERAGE(U26:U28)</f>
        <v>1.7877460750000001E-2</v>
      </c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>
        <f t="shared" ref="AJ29" si="20">AVERAGE(AJ26:AJ28)</f>
        <v>12249.125347082852</v>
      </c>
      <c r="AK29" s="27"/>
      <c r="AL29" s="27"/>
      <c r="AM29" s="27">
        <f t="shared" ref="AM29" si="21">AVERAGE(AM26:AM28)</f>
        <v>27953.494948106458</v>
      </c>
      <c r="AN29" s="27"/>
      <c r="AO29" s="27">
        <f t="shared" si="1"/>
        <v>0</v>
      </c>
      <c r="AP29" s="27">
        <f t="shared" ref="AP29" si="22">AVERAGE(AP26:AP28)</f>
        <v>40202.620295189306</v>
      </c>
      <c r="AQ29" s="27"/>
      <c r="AR29" s="27"/>
      <c r="AS29" s="27">
        <f t="shared" ref="AS29" si="23">AVERAGE(AS26:AS28)</f>
        <v>0.43338968825305335</v>
      </c>
    </row>
    <row r="30" spans="1:45" s="12" customFormat="1" x14ac:dyDescent="0.35">
      <c r="A30" s="36" t="s">
        <v>40</v>
      </c>
      <c r="B30" s="12" t="s">
        <v>39</v>
      </c>
      <c r="C30" s="12">
        <v>5888455</v>
      </c>
      <c r="F30" s="12">
        <v>5325522</v>
      </c>
      <c r="G30" s="12">
        <v>562933</v>
      </c>
      <c r="H30" s="71">
        <f t="shared" si="0"/>
        <v>9.5599439920997953E-2</v>
      </c>
      <c r="K30" s="12">
        <v>8062743</v>
      </c>
      <c r="L30" s="12">
        <v>1.5139817280000001</v>
      </c>
      <c r="N30" s="55"/>
      <c r="O30" s="12">
        <v>3315515</v>
      </c>
      <c r="P30" s="12">
        <v>0.62257089499999996</v>
      </c>
      <c r="S30" s="12">
        <v>804363</v>
      </c>
      <c r="T30" s="12">
        <v>0.151039278</v>
      </c>
      <c r="AH30" s="12">
        <v>365.28507632537492</v>
      </c>
      <c r="AI30" s="12">
        <v>9976.2951897926778</v>
      </c>
      <c r="AL30" s="12">
        <v>13519.87501771819</v>
      </c>
      <c r="AO30" s="12">
        <f t="shared" si="1"/>
        <v>23496.17020751087</v>
      </c>
      <c r="AR30" s="12">
        <v>3.6615303514587172</v>
      </c>
    </row>
    <row r="31" spans="1:45" s="13" customFormat="1" ht="15" thickBot="1" x14ac:dyDescent="0.4">
      <c r="A31" s="37" t="s">
        <v>41</v>
      </c>
      <c r="B31" s="13" t="s">
        <v>39</v>
      </c>
      <c r="C31" s="13">
        <v>4747133</v>
      </c>
      <c r="D31" s="13">
        <f>AVERAGE(C30:C31)</f>
        <v>5317794</v>
      </c>
      <c r="E31" s="13">
        <f t="shared" si="11"/>
        <v>0.69037955241925708</v>
      </c>
      <c r="F31" s="13">
        <v>4629129</v>
      </c>
      <c r="G31" s="13">
        <v>118004</v>
      </c>
      <c r="H31" s="72">
        <f t="shared" si="0"/>
        <v>2.485795110438237E-2</v>
      </c>
      <c r="I31" s="13">
        <f>AVERAGE(H30:H31)</f>
        <v>6.022869551269016E-2</v>
      </c>
      <c r="J31" s="13">
        <f t="shared" si="12"/>
        <v>0.40590141869148427</v>
      </c>
      <c r="K31" s="13">
        <v>5953164</v>
      </c>
      <c r="L31" s="13">
        <v>1.286022489</v>
      </c>
      <c r="M31" s="13">
        <f>AVERAGE(L30:L31)</f>
        <v>1.4000021085000001</v>
      </c>
      <c r="N31" s="56">
        <f>M31/$M$29</f>
        <v>2.0549868479351785</v>
      </c>
      <c r="O31" s="13">
        <v>2232862</v>
      </c>
      <c r="P31" s="13">
        <v>0.48235035100000001</v>
      </c>
      <c r="Q31" s="13">
        <f>AVERAGE(P30:P31)</f>
        <v>0.55246062299999998</v>
      </c>
      <c r="R31" s="13">
        <f>Q31/$Q$29</f>
        <v>2.9227764961944223</v>
      </c>
      <c r="S31" s="13">
        <v>607449</v>
      </c>
      <c r="T31" s="13">
        <v>0.131223174</v>
      </c>
      <c r="U31" s="13">
        <f>AVERAGE(T30:T31)</f>
        <v>0.141131226</v>
      </c>
      <c r="V31" s="13">
        <f>U31/$U$29</f>
        <v>7.8943664300871133</v>
      </c>
      <c r="AH31" s="13">
        <v>275.86059320079698</v>
      </c>
      <c r="AI31" s="13">
        <v>8671.7428593159111</v>
      </c>
      <c r="AJ31" s="13">
        <f>AVERAGE(AI30:AI31)</f>
        <v>9324.0190245542944</v>
      </c>
      <c r="AK31" s="13">
        <f t="shared" si="13"/>
        <v>0.76119875994042496</v>
      </c>
      <c r="AL31" s="13">
        <v>2834.083863605113</v>
      </c>
      <c r="AM31" s="13">
        <f>AVERAGE(AL30:AL31)</f>
        <v>8176.9794406616511</v>
      </c>
      <c r="AN31" s="13">
        <f>AM31/$AM$29</f>
        <v>0.29252082631676624</v>
      </c>
      <c r="AO31" s="13">
        <f t="shared" si="1"/>
        <v>11505.826722921025</v>
      </c>
      <c r="AP31" s="13">
        <f>AVERAGE(AO30:AO31)</f>
        <v>17500.998465215947</v>
      </c>
      <c r="AQ31" s="13">
        <f t="shared" si="14"/>
        <v>0.43531984573926236</v>
      </c>
      <c r="AR31" s="13">
        <v>3.1811436025740139</v>
      </c>
      <c r="AS31" s="13">
        <f>AVERAGE(AR30:AR31)</f>
        <v>3.4213369770163657</v>
      </c>
    </row>
    <row r="32" spans="1:45" s="12" customFormat="1" x14ac:dyDescent="0.35">
      <c r="A32" s="36" t="s">
        <v>42</v>
      </c>
      <c r="B32" s="12" t="s">
        <v>39</v>
      </c>
      <c r="C32" s="12">
        <v>2186962</v>
      </c>
      <c r="F32" s="12">
        <v>2185569</v>
      </c>
      <c r="G32" s="12">
        <v>1393</v>
      </c>
      <c r="H32" s="71">
        <f t="shared" si="0"/>
        <v>6.3695665493959197E-4</v>
      </c>
      <c r="K32" s="12">
        <v>4554554</v>
      </c>
      <c r="L32" s="12">
        <v>2.083921395</v>
      </c>
      <c r="N32" s="55"/>
      <c r="O32" s="12">
        <v>635960</v>
      </c>
      <c r="P32" s="12">
        <v>0.29098143300000001</v>
      </c>
      <c r="S32" s="12">
        <v>321606</v>
      </c>
      <c r="T32" s="12">
        <v>0.14714978100000001</v>
      </c>
      <c r="AH32" s="12">
        <v>146.050815684832</v>
      </c>
      <c r="AI32" s="12">
        <v>4094.2242848043802</v>
      </c>
      <c r="AL32" s="12">
        <v>33.455466102860257</v>
      </c>
      <c r="AO32" s="12">
        <f t="shared" si="1"/>
        <v>4127.6797509072403</v>
      </c>
      <c r="AR32" s="12">
        <v>3.5672402273343029</v>
      </c>
    </row>
    <row r="33" spans="1:45" s="15" customFormat="1" x14ac:dyDescent="0.35">
      <c r="A33" s="40" t="s">
        <v>24</v>
      </c>
      <c r="B33" s="15" t="s">
        <v>39</v>
      </c>
      <c r="C33" s="15">
        <v>7293835</v>
      </c>
      <c r="F33" s="15">
        <v>6936821</v>
      </c>
      <c r="G33" s="15">
        <v>357014</v>
      </c>
      <c r="H33" s="75">
        <f t="shared" si="0"/>
        <v>4.8947364452308011E-2</v>
      </c>
      <c r="K33" s="15">
        <v>7590349</v>
      </c>
      <c r="L33" s="15">
        <v>1.0942114549999999</v>
      </c>
      <c r="N33" s="59"/>
      <c r="O33" s="15">
        <v>2579867</v>
      </c>
      <c r="P33" s="15">
        <v>0.37190912100000001</v>
      </c>
      <c r="S33" s="15">
        <v>348974</v>
      </c>
      <c r="T33" s="15">
        <v>5.0307482000000001E-2</v>
      </c>
      <c r="AH33" s="15">
        <v>158.47943556027741</v>
      </c>
      <c r="AI33" s="15">
        <v>12994.740041399289</v>
      </c>
      <c r="AL33" s="15">
        <v>8574.3501616988906</v>
      </c>
      <c r="AO33" s="15">
        <f t="shared" si="1"/>
        <v>21569.090203098182</v>
      </c>
      <c r="AR33" s="15">
        <v>1.2195660325284361</v>
      </c>
    </row>
    <row r="34" spans="1:45" s="13" customFormat="1" ht="15" thickBot="1" x14ac:dyDescent="0.4">
      <c r="A34" s="37" t="s">
        <v>43</v>
      </c>
      <c r="B34" s="13" t="s">
        <v>39</v>
      </c>
      <c r="C34" s="13">
        <v>2561901</v>
      </c>
      <c r="D34" s="13">
        <f>AVERAGE(C32:C34)</f>
        <v>4014232.6666666665</v>
      </c>
      <c r="E34" s="13">
        <f t="shared" si="11"/>
        <v>0.52114545086178476</v>
      </c>
      <c r="F34" s="13">
        <v>2553013</v>
      </c>
      <c r="G34" s="13">
        <v>8888</v>
      </c>
      <c r="H34" s="72">
        <f t="shared" si="0"/>
        <v>3.4692987746208774E-3</v>
      </c>
      <c r="I34" s="13">
        <f>AVERAGE(H32:H34)</f>
        <v>1.7684539960622827E-2</v>
      </c>
      <c r="J34" s="13">
        <f t="shared" si="12"/>
        <v>0.11918205761920599</v>
      </c>
      <c r="K34" s="13">
        <v>3508104</v>
      </c>
      <c r="L34" s="13">
        <v>1.374103461</v>
      </c>
      <c r="M34" s="13">
        <f>AVERAGE(L32:L34)</f>
        <v>1.5174121036666666</v>
      </c>
      <c r="N34" s="56">
        <f>M34/$M$29</f>
        <v>2.2273265854389614</v>
      </c>
      <c r="O34" s="13">
        <v>478536</v>
      </c>
      <c r="P34" s="13">
        <v>0.18743970400000001</v>
      </c>
      <c r="Q34" s="13">
        <f>AVERAGE(P32:P34)</f>
        <v>0.28344341933333334</v>
      </c>
      <c r="R34" s="13">
        <f>Q34/$Q$29</f>
        <v>1.4995489805767503</v>
      </c>
      <c r="S34" s="13">
        <v>135967</v>
      </c>
      <c r="T34" s="13">
        <v>5.3257464999999997E-2</v>
      </c>
      <c r="U34" s="13">
        <f>AVERAGE(T32:T34)</f>
        <v>8.3571575999999995E-2</v>
      </c>
      <c r="V34" s="13">
        <f>U34/$U$29</f>
        <v>4.67468938506829</v>
      </c>
      <c r="AH34" s="13">
        <v>61.74664420508185</v>
      </c>
      <c r="AI34" s="13">
        <v>4782.5567730972052</v>
      </c>
      <c r="AJ34" s="13">
        <f>AVERAGE(AI32:AI34)</f>
        <v>7290.5070331002908</v>
      </c>
      <c r="AK34" s="13">
        <f t="shared" si="13"/>
        <v>0.59518592769046452</v>
      </c>
      <c r="AL34" s="13">
        <v>213.46172485443071</v>
      </c>
      <c r="AM34" s="13">
        <f>AVERAGE(AL32:AL34)</f>
        <v>2940.4224508853936</v>
      </c>
      <c r="AN34" s="13">
        <f>AM34/$AM$29</f>
        <v>0.10518979670857131</v>
      </c>
      <c r="AO34" s="13">
        <f t="shared" si="1"/>
        <v>4996.0184979516362</v>
      </c>
      <c r="AP34" s="13">
        <f>AVERAGE(AO32:AO34)</f>
        <v>10230.929483985687</v>
      </c>
      <c r="AQ34" s="13">
        <f t="shared" si="14"/>
        <v>0.25448414578116274</v>
      </c>
      <c r="AR34" s="13">
        <v>1.2910802136718691</v>
      </c>
      <c r="AS34" s="13">
        <f>AVERAGE(AR32:AR34)</f>
        <v>2.0259621578448694</v>
      </c>
    </row>
    <row r="35" spans="1:45" s="6" customFormat="1" x14ac:dyDescent="0.35">
      <c r="A35" s="31" t="s">
        <v>26</v>
      </c>
      <c r="B35" s="6" t="s">
        <v>39</v>
      </c>
      <c r="C35" s="6">
        <v>5020299</v>
      </c>
      <c r="F35" s="6">
        <v>4962985</v>
      </c>
      <c r="G35" s="6">
        <v>57314</v>
      </c>
      <c r="H35" s="65">
        <f t="shared" si="0"/>
        <v>1.1416451490239924E-2</v>
      </c>
      <c r="K35" s="6">
        <v>3106397</v>
      </c>
      <c r="L35" s="6">
        <v>0.62591303399999998</v>
      </c>
      <c r="N35" s="49"/>
      <c r="O35" s="6">
        <v>1293002</v>
      </c>
      <c r="P35" s="6">
        <v>0.26052909699999999</v>
      </c>
      <c r="S35" s="6">
        <v>131058</v>
      </c>
      <c r="T35" s="6">
        <v>2.6407092E-2</v>
      </c>
      <c r="AH35" s="6">
        <v>59.517321822424677</v>
      </c>
      <c r="AI35" s="6">
        <v>9297.1549798335654</v>
      </c>
      <c r="AL35" s="6">
        <v>1376.5014962091409</v>
      </c>
      <c r="AO35" s="6">
        <f t="shared" si="1"/>
        <v>10673.656476042706</v>
      </c>
      <c r="AR35" s="6">
        <v>0.64016703982587742</v>
      </c>
    </row>
    <row r="36" spans="1:45" s="7" customFormat="1" ht="15" thickBot="1" x14ac:dyDescent="0.4">
      <c r="A36" s="32" t="s">
        <v>25</v>
      </c>
      <c r="B36" s="7" t="s">
        <v>39</v>
      </c>
      <c r="C36" s="7">
        <v>5626732</v>
      </c>
      <c r="D36" s="7">
        <f>AVERAGE(C35:C36)</f>
        <v>5323515.5</v>
      </c>
      <c r="E36" s="7">
        <f t="shared" si="11"/>
        <v>0.69112234287130669</v>
      </c>
      <c r="F36" s="7">
        <v>5609013</v>
      </c>
      <c r="G36" s="7">
        <v>17719</v>
      </c>
      <c r="H36" s="66">
        <f t="shared" si="0"/>
        <v>3.1490748093209345E-3</v>
      </c>
      <c r="I36" s="7">
        <f>AVERAGE(H35:H36)</f>
        <v>7.2827631497804296E-3</v>
      </c>
      <c r="J36" s="7">
        <f t="shared" si="12"/>
        <v>4.9080988212123797E-2</v>
      </c>
      <c r="K36" s="7">
        <v>2802015</v>
      </c>
      <c r="L36" s="7">
        <v>0.49955580399999999</v>
      </c>
      <c r="M36" s="7">
        <f>AVERAGE(L35:L36)</f>
        <v>0.56273441899999999</v>
      </c>
      <c r="N36" s="50">
        <f>M36/$M$29</f>
        <v>0.82600720592089305</v>
      </c>
      <c r="O36" s="7">
        <v>979231</v>
      </c>
      <c r="P36" s="7">
        <v>0.17458169600000001</v>
      </c>
      <c r="Q36" s="7">
        <f>AVERAGE(P35:P36)</f>
        <v>0.2175553965</v>
      </c>
      <c r="R36" s="7">
        <f>Q36/$Q$29</f>
        <v>1.1509703552400661</v>
      </c>
      <c r="S36" s="7">
        <v>300888</v>
      </c>
      <c r="T36" s="7">
        <v>5.3643662000000002E-2</v>
      </c>
      <c r="U36" s="7">
        <f>AVERAGE(T35:T36)</f>
        <v>4.0025377000000001E-2</v>
      </c>
      <c r="V36" s="7">
        <f>U36/$U$29</f>
        <v>2.2388737170070421</v>
      </c>
      <c r="AH36" s="7">
        <v>136.6421578881542</v>
      </c>
      <c r="AI36" s="7">
        <v>10507.358604731069</v>
      </c>
      <c r="AJ36" s="7">
        <f>AVERAGE(AI35:AI36)</f>
        <v>9902.2567922823182</v>
      </c>
      <c r="AK36" s="7">
        <f t="shared" si="13"/>
        <v>0.80840521357229445</v>
      </c>
      <c r="AL36" s="7">
        <v>425.55448950221182</v>
      </c>
      <c r="AM36" s="7">
        <f>AVERAGE(AL35:AL36)</f>
        <v>901.0279928556763</v>
      </c>
      <c r="AN36" s="7">
        <f>AM36/$AM$29</f>
        <v>3.2233106970286411E-2</v>
      </c>
      <c r="AO36" s="7">
        <f t="shared" si="1"/>
        <v>10932.913094233281</v>
      </c>
      <c r="AP36" s="7">
        <f>AVERAGE(AO35:AO36)</f>
        <v>10803.284785137994</v>
      </c>
      <c r="AQ36" s="7">
        <f t="shared" si="14"/>
        <v>0.26872091186630259</v>
      </c>
      <c r="AR36" s="7">
        <v>1.300442509182369</v>
      </c>
      <c r="AS36" s="7">
        <f>AVERAGE(AR35:AR36)</f>
        <v>0.97030477450412322</v>
      </c>
    </row>
    <row r="37" spans="1:45" s="6" customFormat="1" x14ac:dyDescent="0.35">
      <c r="A37" s="31" t="s">
        <v>37</v>
      </c>
      <c r="B37" s="6" t="s">
        <v>39</v>
      </c>
      <c r="C37" s="6">
        <v>5986792</v>
      </c>
      <c r="F37" s="6">
        <v>5325978</v>
      </c>
      <c r="G37" s="6">
        <v>660814</v>
      </c>
      <c r="H37" s="65">
        <f t="shared" si="0"/>
        <v>0.11037864686129066</v>
      </c>
      <c r="K37" s="6">
        <v>6523593</v>
      </c>
      <c r="L37" s="6">
        <v>1.224862927</v>
      </c>
      <c r="N37" s="49"/>
      <c r="O37" s="6">
        <v>1811902</v>
      </c>
      <c r="P37" s="6">
        <v>0.34020080400000002</v>
      </c>
      <c r="S37" s="6">
        <v>611005</v>
      </c>
      <c r="T37" s="6">
        <v>0.11472165300000001</v>
      </c>
      <c r="AH37" s="6">
        <v>277.47547818607478</v>
      </c>
      <c r="AI37" s="6">
        <v>9977.1494141497533</v>
      </c>
      <c r="AL37" s="6">
        <v>15870.6678946845</v>
      </c>
      <c r="AO37" s="6">
        <f t="shared" si="1"/>
        <v>25847.817308834252</v>
      </c>
      <c r="AR37" s="6">
        <v>2.781109780640898</v>
      </c>
    </row>
    <row r="38" spans="1:45" s="16" customFormat="1" ht="15" thickBot="1" x14ac:dyDescent="0.4">
      <c r="A38" s="41" t="s">
        <v>44</v>
      </c>
      <c r="B38" s="16" t="s">
        <v>39</v>
      </c>
      <c r="C38" s="16">
        <v>4285971</v>
      </c>
      <c r="D38" s="16">
        <f>AVERAGE(C37:C38)</f>
        <v>5136381.5</v>
      </c>
      <c r="E38" s="16">
        <f t="shared" si="11"/>
        <v>0.66682777877904864</v>
      </c>
      <c r="F38" s="16">
        <v>3915179</v>
      </c>
      <c r="G38" s="16">
        <v>370792</v>
      </c>
      <c r="H38" s="76">
        <f t="shared" si="0"/>
        <v>8.6512951207556005E-2</v>
      </c>
      <c r="I38" s="16">
        <f>AVERAGE(H37:H38)</f>
        <v>9.8445799034423326E-2</v>
      </c>
      <c r="J38" s="16">
        <f t="shared" si="12"/>
        <v>0.66345932204143088</v>
      </c>
      <c r="K38" s="16">
        <v>4571244</v>
      </c>
      <c r="L38" s="16">
        <v>1.167569605</v>
      </c>
      <c r="M38" s="16">
        <f>AVERAGE(L37:L38)</f>
        <v>1.196216266</v>
      </c>
      <c r="N38" s="60">
        <f>M38/$M$29</f>
        <v>1.7558607083455897</v>
      </c>
      <c r="O38" s="16">
        <v>1165994</v>
      </c>
      <c r="P38" s="16">
        <v>0.29781371400000001</v>
      </c>
      <c r="Q38" s="16">
        <f>AVERAGE(P37:P38)</f>
        <v>0.31900725900000004</v>
      </c>
      <c r="R38" s="16">
        <f>Q38/$Q$29</f>
        <v>1.6876984166898836</v>
      </c>
      <c r="S38" s="16">
        <v>554926</v>
      </c>
      <c r="T38" s="16">
        <v>0.14173706999999999</v>
      </c>
      <c r="U38" s="16">
        <f>AVERAGE(T37:T38)</f>
        <v>0.1282293615</v>
      </c>
      <c r="V38" s="16">
        <f>U38/$U$29</f>
        <v>7.1726831507656925</v>
      </c>
      <c r="AH38" s="16">
        <v>252.00834233416381</v>
      </c>
      <c r="AI38" s="16">
        <v>7334.301017792679</v>
      </c>
      <c r="AJ38" s="16">
        <f>AVERAGE(AI37:AI38)</f>
        <v>8655.7252159712152</v>
      </c>
      <c r="AK38" s="16">
        <f t="shared" si="13"/>
        <v>0.70664026783206924</v>
      </c>
      <c r="AL38" s="16">
        <v>8905.254262176426</v>
      </c>
      <c r="AM38" s="16">
        <f>AVERAGE(AL37:AL38)</f>
        <v>12387.961078430464</v>
      </c>
      <c r="AN38" s="16">
        <f>AM38/$AM$29</f>
        <v>0.44316322883516979</v>
      </c>
      <c r="AO38" s="16">
        <f t="shared" si="1"/>
        <v>16239.555279969105</v>
      </c>
      <c r="AP38" s="16">
        <f>AVERAGE(AO37:AO38)</f>
        <v>21043.686294401679</v>
      </c>
      <c r="AQ38" s="16">
        <f t="shared" si="14"/>
        <v>0.52344066480959683</v>
      </c>
      <c r="AR38" s="16">
        <v>3.4360239881456058</v>
      </c>
      <c r="AS38" s="16">
        <f>AVERAGE(AR37:AR38)</f>
        <v>3.1085668843932517</v>
      </c>
    </row>
    <row r="39" spans="1:45" s="8" customFormat="1" x14ac:dyDescent="0.35">
      <c r="A39" s="33" t="s">
        <v>27</v>
      </c>
      <c r="B39" s="8" t="s">
        <v>39</v>
      </c>
      <c r="C39" s="8">
        <v>5440904</v>
      </c>
      <c r="F39" s="8">
        <v>5055604</v>
      </c>
      <c r="G39" s="8">
        <v>385300</v>
      </c>
      <c r="H39" s="67">
        <f t="shared" si="0"/>
        <v>7.0815438022799146E-2</v>
      </c>
      <c r="K39" s="8">
        <v>5965348</v>
      </c>
      <c r="L39" s="8">
        <v>1.179947638</v>
      </c>
      <c r="N39" s="51"/>
      <c r="O39" s="8">
        <v>1887167</v>
      </c>
      <c r="P39" s="8">
        <v>0.37328220299999998</v>
      </c>
      <c r="S39" s="8">
        <v>572873</v>
      </c>
      <c r="T39" s="8">
        <v>0.113314453</v>
      </c>
      <c r="AH39" s="8">
        <v>260.1586069097491</v>
      </c>
      <c r="AI39" s="8">
        <v>9470.6580625705083</v>
      </c>
      <c r="AL39" s="8">
        <v>9253.6906600373713</v>
      </c>
      <c r="AO39" s="8">
        <f t="shared" si="1"/>
        <v>18724.34872260788</v>
      </c>
      <c r="AR39" s="8">
        <v>2.7469960924672781</v>
      </c>
    </row>
    <row r="40" spans="1:45" s="9" customFormat="1" ht="15" thickBot="1" x14ac:dyDescent="0.4">
      <c r="A40" s="34" t="s">
        <v>28</v>
      </c>
      <c r="B40" s="9" t="s">
        <v>39</v>
      </c>
      <c r="C40" s="9">
        <v>3364253</v>
      </c>
      <c r="D40" s="9">
        <f>AVERAGE(C39:C40)</f>
        <v>4402578.5</v>
      </c>
      <c r="E40" s="9">
        <f t="shared" si="11"/>
        <v>0.57156222567490278</v>
      </c>
      <c r="F40" s="9">
        <v>3356900</v>
      </c>
      <c r="G40" s="9">
        <v>7353</v>
      </c>
      <c r="H40" s="68">
        <f t="shared" si="0"/>
        <v>2.185626348553453E-3</v>
      </c>
      <c r="I40" s="9">
        <f>AVERAGE(H39:H40)</f>
        <v>3.6500532185676296E-2</v>
      </c>
      <c r="J40" s="9">
        <f t="shared" si="12"/>
        <v>0.24598935226877941</v>
      </c>
      <c r="K40" s="9">
        <v>3570108</v>
      </c>
      <c r="L40" s="9">
        <v>1.063513361</v>
      </c>
      <c r="M40" s="9">
        <f>AVERAGE(L39:L40)</f>
        <v>1.1217304994999999</v>
      </c>
      <c r="N40" s="52">
        <f>M40/$M$29</f>
        <v>1.6465271083556072</v>
      </c>
      <c r="O40" s="9">
        <v>626847</v>
      </c>
      <c r="P40" s="9">
        <v>0.18673389100000001</v>
      </c>
      <c r="Q40" s="9">
        <f>AVERAGE(P39:P40)</f>
        <v>0.28000804699999998</v>
      </c>
      <c r="R40" s="9">
        <f>Q40/$Q$29</f>
        <v>1.4813742454127867</v>
      </c>
      <c r="S40" s="9">
        <v>222147</v>
      </c>
      <c r="T40" s="9">
        <v>6.6176234E-2</v>
      </c>
      <c r="U40" s="9">
        <f>AVERAGE(T39:T40)</f>
        <v>8.9745343499999991E-2</v>
      </c>
      <c r="V40" s="9">
        <f>U40/$U$29</f>
        <v>5.0200274387401462</v>
      </c>
      <c r="AH40" s="9">
        <v>100.88353622736631</v>
      </c>
      <c r="AI40" s="9">
        <v>6288.4775093624694</v>
      </c>
      <c r="AJ40" s="9">
        <f>AVERAGE(AI39:AI40)</f>
        <v>7879.5677859664884</v>
      </c>
      <c r="AK40" s="9">
        <f t="shared" si="13"/>
        <v>0.64327595340046217</v>
      </c>
      <c r="AL40" s="9">
        <v>176.5958666578116</v>
      </c>
      <c r="AM40" s="9">
        <f>AVERAGE(AL39:AL40)</f>
        <v>4715.1432633475915</v>
      </c>
      <c r="AN40" s="9">
        <f>AM40/$AM$29</f>
        <v>0.16867813030538389</v>
      </c>
      <c r="AO40" s="9">
        <f t="shared" si="1"/>
        <v>6465.0733760202811</v>
      </c>
      <c r="AP40" s="9">
        <f>AVERAGE(AO39:AO40)</f>
        <v>12594.711049314081</v>
      </c>
      <c r="AQ40" s="9">
        <f t="shared" si="14"/>
        <v>0.31328084977638082</v>
      </c>
      <c r="AR40" s="9">
        <v>1.604260110291688</v>
      </c>
      <c r="AS40" s="9">
        <f>AVERAGE(AR39:AR40)</f>
        <v>2.1756281013794831</v>
      </c>
    </row>
    <row r="41" spans="1:45" s="11" customFormat="1" ht="15" thickBot="1" x14ac:dyDescent="0.4">
      <c r="A41" s="25" t="s">
        <v>32</v>
      </c>
      <c r="B41" s="11" t="s">
        <v>45</v>
      </c>
      <c r="C41" s="11">
        <v>5140118</v>
      </c>
      <c r="D41" s="11">
        <f>C41</f>
        <v>5140118</v>
      </c>
      <c r="E41" s="11">
        <f>D41/$D$42</f>
        <v>1</v>
      </c>
      <c r="F41" s="11">
        <v>4242243</v>
      </c>
      <c r="G41" s="11">
        <v>897875</v>
      </c>
      <c r="H41" s="70">
        <f t="shared" si="0"/>
        <v>0.17467984198028139</v>
      </c>
      <c r="I41" s="11">
        <f>H41</f>
        <v>0.17467984198028139</v>
      </c>
      <c r="J41" s="11">
        <f>I41/$I$42</f>
        <v>1</v>
      </c>
      <c r="K41" s="11">
        <v>4650283</v>
      </c>
      <c r="L41" s="11">
        <v>1.096184966</v>
      </c>
      <c r="M41" s="11">
        <f>L41</f>
        <v>1.096184966</v>
      </c>
      <c r="N41" s="54">
        <f>M41/$M$42</f>
        <v>1</v>
      </c>
      <c r="O41" s="11">
        <v>1723672</v>
      </c>
      <c r="P41" s="11">
        <v>0.40631147200000001</v>
      </c>
      <c r="Q41" s="11">
        <f>P41</f>
        <v>0.40631147200000001</v>
      </c>
      <c r="R41" s="11">
        <f>Q41/$Q$42</f>
        <v>1</v>
      </c>
      <c r="S41" s="11">
        <v>390033</v>
      </c>
      <c r="T41" s="11">
        <v>9.1940278E-2</v>
      </c>
      <c r="U41" s="11">
        <f>T41</f>
        <v>9.1940278E-2</v>
      </c>
      <c r="V41" s="11">
        <v>1</v>
      </c>
      <c r="AH41" s="11">
        <v>177.1255442808968</v>
      </c>
      <c r="AI41" s="11">
        <v>7946.9896913075672</v>
      </c>
      <c r="AJ41" s="11">
        <f>AI41</f>
        <v>7946.9896913075672</v>
      </c>
      <c r="AK41" s="11">
        <f>AJ41/$AJ$42</f>
        <v>1</v>
      </c>
      <c r="AL41" s="11">
        <v>21564.125360449139</v>
      </c>
      <c r="AM41" s="11">
        <f>AL41</f>
        <v>21564.125360449139</v>
      </c>
      <c r="AN41" s="11">
        <f>AM41/$AM$42</f>
        <v>1</v>
      </c>
      <c r="AO41" s="11">
        <f t="shared" si="1"/>
        <v>29511.115051756708</v>
      </c>
      <c r="AP41" s="11">
        <f>AO41</f>
        <v>29511.115051756708</v>
      </c>
      <c r="AQ41" s="11">
        <f>AP41/$AP$42</f>
        <v>1</v>
      </c>
      <c r="AR41" s="11">
        <v>2.228838228828169</v>
      </c>
      <c r="AS41" s="11">
        <f>AR41</f>
        <v>2.228838228828169</v>
      </c>
    </row>
    <row r="42" spans="1:45" s="26" customFormat="1" ht="15" thickBot="1" x14ac:dyDescent="0.4">
      <c r="A42" s="25" t="s">
        <v>62</v>
      </c>
      <c r="D42" s="27">
        <f t="shared" ref="D42" si="24">D41</f>
        <v>5140118</v>
      </c>
      <c r="H42" s="63"/>
      <c r="I42" s="27">
        <f t="shared" ref="I42" si="25">I41</f>
        <v>0.17467984198028139</v>
      </c>
      <c r="J42" s="27"/>
      <c r="M42" s="27">
        <f t="shared" ref="M42" si="26">M41</f>
        <v>1.096184966</v>
      </c>
      <c r="N42" s="47"/>
      <c r="O42" s="27"/>
      <c r="P42" s="27"/>
      <c r="Q42" s="27">
        <f t="shared" ref="Q42" si="27">Q41</f>
        <v>0.40631147200000001</v>
      </c>
      <c r="R42" s="27"/>
      <c r="S42" s="27"/>
      <c r="T42" s="27"/>
      <c r="U42" s="27">
        <f t="shared" ref="U42" si="28">U41</f>
        <v>9.1940278E-2</v>
      </c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>
        <f t="shared" ref="AJ42" si="29">AJ41</f>
        <v>7946.9896913075672</v>
      </c>
      <c r="AK42" s="27"/>
      <c r="AL42" s="27"/>
      <c r="AM42" s="27">
        <f t="shared" ref="AM42" si="30">AM41</f>
        <v>21564.125360449139</v>
      </c>
      <c r="AN42" s="27"/>
      <c r="AO42" s="27">
        <f t="shared" si="1"/>
        <v>0</v>
      </c>
      <c r="AP42" s="27">
        <f t="shared" ref="AP42" si="31">AP41</f>
        <v>29511.115051756708</v>
      </c>
      <c r="AQ42" s="27"/>
      <c r="AR42" s="27"/>
      <c r="AS42" s="27">
        <f t="shared" ref="AS42" si="32">AS41</f>
        <v>2.228838228828169</v>
      </c>
    </row>
    <row r="43" spans="1:45" s="5" customFormat="1" ht="15" thickBot="1" x14ac:dyDescent="0.4">
      <c r="A43" s="30" t="s">
        <v>40</v>
      </c>
      <c r="B43" s="5" t="s">
        <v>45</v>
      </c>
      <c r="C43" s="5">
        <v>7627316</v>
      </c>
      <c r="D43" s="5">
        <f>C43</f>
        <v>7627316</v>
      </c>
      <c r="E43" s="5">
        <f t="shared" ref="E43:E46" si="33">D43/$D$42</f>
        <v>1.4838795529596791</v>
      </c>
      <c r="F43" s="5">
        <v>6359152</v>
      </c>
      <c r="G43" s="5">
        <v>1268164</v>
      </c>
      <c r="H43" s="64">
        <f t="shared" si="0"/>
        <v>0.16626608888369121</v>
      </c>
      <c r="I43" s="5">
        <f>H43</f>
        <v>0.16626608888369121</v>
      </c>
      <c r="J43" s="5">
        <f t="shared" ref="J43:J46" si="34">I43/$I$42</f>
        <v>0.95183329111586923</v>
      </c>
      <c r="K43" s="5">
        <v>6905103</v>
      </c>
      <c r="L43" s="5">
        <v>1.085852799</v>
      </c>
      <c r="M43" s="5">
        <f>L43</f>
        <v>1.085852799</v>
      </c>
      <c r="N43" s="48">
        <f>M43/$M$42</f>
        <v>0.9905744310308302</v>
      </c>
      <c r="O43" s="5">
        <v>2553215</v>
      </c>
      <c r="P43" s="5">
        <v>0.40150243299999999</v>
      </c>
      <c r="Q43" s="5">
        <f>P43</f>
        <v>0.40150243299999999</v>
      </c>
      <c r="R43" s="5">
        <f>Q43/$Q$42</f>
        <v>0.9881641564873167</v>
      </c>
      <c r="S43" s="5">
        <v>2266602</v>
      </c>
      <c r="T43" s="5">
        <v>0.35643148600000002</v>
      </c>
      <c r="U43" s="5">
        <f>T43</f>
        <v>0.35643148600000002</v>
      </c>
      <c r="V43" s="5">
        <f>U43/$U$42</f>
        <v>3.876771897513732</v>
      </c>
      <c r="AH43" s="5">
        <v>1029.331141001323</v>
      </c>
      <c r="AI43" s="5">
        <v>11912.59326480305</v>
      </c>
      <c r="AJ43" s="5">
        <f>AI43</f>
        <v>11912.59326480305</v>
      </c>
      <c r="AK43" s="5">
        <f t="shared" ref="AK43:AK46" si="35">AJ43/$AJ$42</f>
        <v>1.4990070111495259</v>
      </c>
      <c r="AL43" s="5">
        <v>30457.299149223029</v>
      </c>
      <c r="AM43" s="5">
        <f>AL43</f>
        <v>30457.299149223029</v>
      </c>
      <c r="AN43" s="5">
        <f>AM43/$AM$42</f>
        <v>1.4124059585131563</v>
      </c>
      <c r="AO43" s="5">
        <f t="shared" si="1"/>
        <v>42369.892414026079</v>
      </c>
      <c r="AP43" s="5">
        <f>AO43</f>
        <v>42369.892414026079</v>
      </c>
      <c r="AQ43" s="5">
        <f t="shared" ref="AQ43:AQ46" si="36">AP43/$AP$42</f>
        <v>1.4357265843638101</v>
      </c>
      <c r="AR43" s="5">
        <v>8.6406974377492194</v>
      </c>
      <c r="AS43" s="5">
        <f>AR43</f>
        <v>8.6406974377492194</v>
      </c>
    </row>
    <row r="44" spans="1:45" s="8" customFormat="1" x14ac:dyDescent="0.35">
      <c r="A44" s="33" t="s">
        <v>27</v>
      </c>
      <c r="B44" s="8" t="s">
        <v>45</v>
      </c>
      <c r="C44" s="8">
        <v>4013750</v>
      </c>
      <c r="F44" s="8">
        <v>2823004</v>
      </c>
      <c r="G44" s="8">
        <v>1190746</v>
      </c>
      <c r="H44" s="67">
        <f t="shared" si="0"/>
        <v>0.29666670819059482</v>
      </c>
      <c r="K44" s="8">
        <v>5965185</v>
      </c>
      <c r="L44" s="8">
        <v>2.1130628929999999</v>
      </c>
      <c r="N44" s="51"/>
      <c r="O44" s="8">
        <v>2268122</v>
      </c>
      <c r="P44" s="8">
        <v>0.80344271599999995</v>
      </c>
      <c r="S44" s="8">
        <v>644346</v>
      </c>
      <c r="T44" s="8">
        <v>0.22824834799999999</v>
      </c>
      <c r="AH44" s="8">
        <v>292.61661437678021</v>
      </c>
      <c r="AI44" s="8">
        <v>5288.330651148467</v>
      </c>
      <c r="AL44" s="8">
        <v>28597.96298644397</v>
      </c>
      <c r="AO44" s="8">
        <f t="shared" si="1"/>
        <v>33886.29363759244</v>
      </c>
      <c r="AR44" s="8">
        <v>5.533251108518197</v>
      </c>
    </row>
    <row r="45" spans="1:45" s="9" customFormat="1" ht="15" thickBot="1" x14ac:dyDescent="0.4">
      <c r="A45" s="34" t="s">
        <v>28</v>
      </c>
      <c r="B45" s="9" t="s">
        <v>45</v>
      </c>
      <c r="C45" s="9">
        <v>1711256</v>
      </c>
      <c r="D45" s="9">
        <f>AVERAGE(C44:C45)</f>
        <v>2862503</v>
      </c>
      <c r="E45" s="9">
        <f t="shared" si="33"/>
        <v>0.55689441370801218</v>
      </c>
      <c r="F45" s="9">
        <v>1222528</v>
      </c>
      <c r="G45" s="9">
        <v>488728</v>
      </c>
      <c r="H45" s="68">
        <f t="shared" si="0"/>
        <v>0.2855960767997307</v>
      </c>
      <c r="I45" s="9">
        <f>AVERAGE(H44:H45)</f>
        <v>0.29113139249516273</v>
      </c>
      <c r="J45" s="9">
        <f t="shared" si="34"/>
        <v>1.6666570635438684</v>
      </c>
      <c r="K45" s="9">
        <v>3340065</v>
      </c>
      <c r="L45" s="9">
        <v>2.7320969339999999</v>
      </c>
      <c r="M45" s="9">
        <f>AVERAGE(L44:L45)</f>
        <v>2.4225799134999999</v>
      </c>
      <c r="N45" s="52">
        <f t="shared" ref="N45:N46" si="37">M45/$M$42</f>
        <v>2.2100101612778364</v>
      </c>
      <c r="O45" s="9">
        <v>1235151</v>
      </c>
      <c r="P45" s="9">
        <v>1.010325326</v>
      </c>
      <c r="Q45" s="9">
        <f>AVERAGE(P44:P45)</f>
        <v>0.90688402099999998</v>
      </c>
      <c r="R45" s="9">
        <f>Q45/$Q$42</f>
        <v>2.2319921624068737</v>
      </c>
      <c r="S45" s="9">
        <v>929422</v>
      </c>
      <c r="T45" s="9">
        <v>0.76024598200000004</v>
      </c>
      <c r="U45" s="9">
        <f>AVERAGE(T44:T45)</f>
        <v>0.49424716499999999</v>
      </c>
      <c r="V45" s="9">
        <f>U45/$U$42</f>
        <v>5.3757414677384379</v>
      </c>
      <c r="AH45" s="9">
        <v>422.0780744620061</v>
      </c>
      <c r="AI45" s="9">
        <v>2290.160514929215</v>
      </c>
      <c r="AJ45" s="9">
        <f>AVERAGE(AI44:AI45)</f>
        <v>3789.2455830388408</v>
      </c>
      <c r="AK45" s="9">
        <f t="shared" si="35"/>
        <v>0.47681521308421038</v>
      </c>
      <c r="AL45" s="9">
        <v>11737.70498027185</v>
      </c>
      <c r="AM45" s="9">
        <f>AVERAGE(AL44:AL45)</f>
        <v>20167.833983357908</v>
      </c>
      <c r="AN45" s="9">
        <f>AM45/$AM$42</f>
        <v>0.93524933871641391</v>
      </c>
      <c r="AO45" s="9">
        <f t="shared" si="1"/>
        <v>14027.865495201066</v>
      </c>
      <c r="AP45" s="9">
        <f>AVERAGE(AO44:AO45)</f>
        <v>23957.079566396751</v>
      </c>
      <c r="AQ45" s="9">
        <f t="shared" si="36"/>
        <v>0.81179852148523468</v>
      </c>
      <c r="AR45" s="9">
        <v>18.430065129083399</v>
      </c>
      <c r="AS45" s="9">
        <f>AVERAGE(AR44:AR45)</f>
        <v>11.981658118800798</v>
      </c>
    </row>
    <row r="46" spans="1:45" s="10" customFormat="1" ht="15" thickBot="1" x14ac:dyDescent="0.4">
      <c r="A46" s="35" t="s">
        <v>38</v>
      </c>
      <c r="B46" s="10" t="s">
        <v>45</v>
      </c>
      <c r="C46" s="10">
        <v>6140713</v>
      </c>
      <c r="D46" s="10">
        <f>C46</f>
        <v>6140713</v>
      </c>
      <c r="E46" s="10">
        <f t="shared" si="33"/>
        <v>1.1946638190018206</v>
      </c>
      <c r="F46" s="10">
        <v>5453951</v>
      </c>
      <c r="G46" s="10">
        <v>686762</v>
      </c>
      <c r="H46" s="69">
        <f t="shared" si="0"/>
        <v>0.11183750160608386</v>
      </c>
      <c r="I46" s="10">
        <f>H46</f>
        <v>0.11183750160608386</v>
      </c>
      <c r="J46" s="10">
        <f t="shared" si="34"/>
        <v>0.64024274546062709</v>
      </c>
      <c r="K46" s="10">
        <v>8742200</v>
      </c>
      <c r="L46" s="10">
        <v>1.602911357</v>
      </c>
      <c r="M46" s="10">
        <f>L46</f>
        <v>1.602911357</v>
      </c>
      <c r="N46" s="53">
        <f t="shared" si="37"/>
        <v>1.4622635838995806</v>
      </c>
      <c r="O46" s="10">
        <v>1576384</v>
      </c>
      <c r="P46" s="10">
        <v>0.289035233</v>
      </c>
      <c r="Q46" s="10">
        <f>P46</f>
        <v>0.289035233</v>
      </c>
      <c r="R46" s="10">
        <f>Q46/$Q$42</f>
        <v>0.71136370227813794</v>
      </c>
      <c r="S46" s="10">
        <v>1247682</v>
      </c>
      <c r="T46" s="10">
        <v>0.228766632</v>
      </c>
      <c r="U46" s="10">
        <f>T46</f>
        <v>0.228766632</v>
      </c>
      <c r="V46" s="10">
        <f>U46/$U$42</f>
        <v>2.4882090524024738</v>
      </c>
      <c r="AH46" s="10">
        <v>566.6093723851003</v>
      </c>
      <c r="AI46" s="10">
        <v>10216.88111074651</v>
      </c>
      <c r="AJ46" s="10">
        <f>AI46</f>
        <v>10216.88111074651</v>
      </c>
      <c r="AK46" s="10">
        <f t="shared" si="35"/>
        <v>1.2856290881969754</v>
      </c>
      <c r="AL46" s="10">
        <v>16493.85700770461</v>
      </c>
      <c r="AM46" s="10">
        <f>AL46</f>
        <v>16493.85700770461</v>
      </c>
      <c r="AN46" s="10">
        <f>AM46/$AM$42</f>
        <v>0.76487484338020351</v>
      </c>
      <c r="AO46" s="10">
        <f t="shared" si="1"/>
        <v>26710.738118451118</v>
      </c>
      <c r="AP46" s="10">
        <f>AO46</f>
        <v>26710.738118451118</v>
      </c>
      <c r="AQ46" s="10">
        <f t="shared" si="36"/>
        <v>0.90510772200934198</v>
      </c>
      <c r="AR46" s="10">
        <v>5.5458154621092621</v>
      </c>
      <c r="AS46" s="10">
        <f>AR46</f>
        <v>5.5458154621092621</v>
      </c>
    </row>
    <row r="47" spans="1:45" s="11" customFormat="1" ht="15" thickBot="1" x14ac:dyDescent="0.4">
      <c r="A47" s="25" t="s">
        <v>20</v>
      </c>
      <c r="B47" s="11" t="s">
        <v>46</v>
      </c>
      <c r="C47" s="11">
        <v>7810406</v>
      </c>
      <c r="D47" s="11">
        <f>C47</f>
        <v>7810406</v>
      </c>
      <c r="E47" s="11">
        <f>D47/$D$50</f>
        <v>1.2248170475633995</v>
      </c>
      <c r="F47" s="11">
        <v>6200718</v>
      </c>
      <c r="G47" s="11">
        <v>1609688</v>
      </c>
      <c r="H47" s="70">
        <f t="shared" si="0"/>
        <v>0.20609530413655833</v>
      </c>
      <c r="I47" s="11">
        <f>H47</f>
        <v>0.20609530413655833</v>
      </c>
      <c r="J47" s="11">
        <f>I47/$I$50</f>
        <v>1.6151237019921263</v>
      </c>
      <c r="K47" s="11">
        <v>7610975</v>
      </c>
      <c r="L47" s="11">
        <v>1.227434468</v>
      </c>
      <c r="M47" s="11">
        <f>L47</f>
        <v>1.227434468</v>
      </c>
      <c r="N47" s="54">
        <f>M47/$M$50</f>
        <v>0.84414903244481221</v>
      </c>
      <c r="O47" s="11">
        <v>1717364</v>
      </c>
      <c r="P47" s="11">
        <v>0.27696211999999998</v>
      </c>
      <c r="Q47" s="11">
        <f>P47</f>
        <v>0.27696211999999998</v>
      </c>
      <c r="R47" s="11">
        <f>Q47/$Q$50</f>
        <v>1.2167696509614394</v>
      </c>
      <c r="S47" s="11">
        <v>320981</v>
      </c>
      <c r="T47" s="11">
        <v>5.1765133999999997E-2</v>
      </c>
      <c r="U47" s="11">
        <f>T47</f>
        <v>5.1765133999999997E-2</v>
      </c>
      <c r="V47" s="11">
        <f>U47/$U$50</f>
        <v>1.2544769750604672</v>
      </c>
      <c r="AH47" s="11">
        <v>145.76698466239151</v>
      </c>
      <c r="AI47" s="11">
        <v>11615.7990064938</v>
      </c>
      <c r="AJ47" s="11">
        <f>AI47</f>
        <v>11615.7990064938</v>
      </c>
      <c r="AK47" s="11">
        <f>AJ47/$AJ$50</f>
        <v>1.1562099816449611</v>
      </c>
      <c r="AL47" s="11">
        <v>38659.62837055343</v>
      </c>
      <c r="AM47" s="11">
        <f>AL47</f>
        <v>38659.62837055343</v>
      </c>
      <c r="AN47" s="11">
        <f>AM47/$AM$50</f>
        <v>1.5877371371446902</v>
      </c>
      <c r="AO47" s="11">
        <f t="shared" si="1"/>
        <v>50275.427377047228</v>
      </c>
      <c r="AP47" s="11">
        <f>AO47</f>
        <v>50275.427377047228</v>
      </c>
      <c r="AQ47" s="11">
        <f>AP47/$AP$50</f>
        <v>1.4616934672298996</v>
      </c>
      <c r="AR47" s="11">
        <v>1.2549027800920161</v>
      </c>
      <c r="AS47" s="11">
        <f>AR47</f>
        <v>1.2549027800920161</v>
      </c>
    </row>
    <row r="48" spans="1:45" s="2" customFormat="1" x14ac:dyDescent="0.35">
      <c r="A48" s="28" t="s">
        <v>30</v>
      </c>
      <c r="B48" s="2" t="s">
        <v>46</v>
      </c>
      <c r="C48" s="2">
        <v>8540182</v>
      </c>
      <c r="F48" s="2">
        <v>7704803</v>
      </c>
      <c r="G48" s="2">
        <v>835379</v>
      </c>
      <c r="H48" s="61">
        <f t="shared" si="0"/>
        <v>9.7817470400513709E-2</v>
      </c>
      <c r="K48" s="2">
        <v>7329097</v>
      </c>
      <c r="L48" s="2">
        <v>0.95123742899999997</v>
      </c>
      <c r="N48" s="45"/>
      <c r="O48" s="2">
        <v>1711397</v>
      </c>
      <c r="P48" s="2">
        <v>0.22212079900000001</v>
      </c>
      <c r="S48" s="2">
        <v>421445</v>
      </c>
      <c r="T48" s="2">
        <v>5.4698996999999999E-2</v>
      </c>
      <c r="AH48" s="2">
        <v>191.39066440394151</v>
      </c>
      <c r="AI48" s="2">
        <v>14433.39997603994</v>
      </c>
      <c r="AL48" s="2">
        <v>20063.16856966354</v>
      </c>
      <c r="AO48" s="2">
        <f t="shared" si="1"/>
        <v>34496.568545703478</v>
      </c>
      <c r="AR48" s="2">
        <v>1.326026194255395</v>
      </c>
    </row>
    <row r="49" spans="1:45" s="4" customFormat="1" ht="15" thickBot="1" x14ac:dyDescent="0.4">
      <c r="A49" s="39" t="s">
        <v>32</v>
      </c>
      <c r="B49" s="4" t="s">
        <v>46</v>
      </c>
      <c r="C49" s="4">
        <v>1346182</v>
      </c>
      <c r="D49" s="4">
        <f>AVERAGE(C48:C49)</f>
        <v>4943182</v>
      </c>
      <c r="E49" s="4">
        <f t="shared" ref="E49:E56" si="38">D49/$D$50</f>
        <v>0.77518295243660063</v>
      </c>
      <c r="F49" s="4">
        <v>1345636</v>
      </c>
      <c r="G49" s="4">
        <v>546</v>
      </c>
      <c r="H49" s="74">
        <f t="shared" si="0"/>
        <v>4.05591517343123E-4</v>
      </c>
      <c r="I49" s="4">
        <f>AVERAGE(H48:H49)</f>
        <v>4.9111530958928416E-2</v>
      </c>
      <c r="J49" s="4">
        <f t="shared" ref="J49:J58" si="39">I49/$I$50</f>
        <v>0.38487629800787365</v>
      </c>
      <c r="K49" s="4">
        <v>3243106</v>
      </c>
      <c r="L49" s="4">
        <v>2.410091585</v>
      </c>
      <c r="M49" s="4">
        <f>AVERAGE(L48:L49)</f>
        <v>1.6806645069999999</v>
      </c>
      <c r="N49" s="58">
        <f>M49/$M$50</f>
        <v>1.1558509675551878</v>
      </c>
      <c r="O49" s="4">
        <v>180905</v>
      </c>
      <c r="P49" s="4">
        <v>0.13443828799999999</v>
      </c>
      <c r="Q49" s="4">
        <f>AVERAGE(P48:P49)</f>
        <v>0.1782795435</v>
      </c>
      <c r="R49" s="4">
        <f>Q49/$Q$50</f>
        <v>0.78323034903856081</v>
      </c>
      <c r="S49" s="4">
        <v>9188</v>
      </c>
      <c r="T49" s="4">
        <v>6.8279980000000001E-3</v>
      </c>
      <c r="U49" s="4">
        <f>AVERAGE(T48:T49)</f>
        <v>3.07634975E-2</v>
      </c>
      <c r="V49" s="4">
        <f>U49/$U$50</f>
        <v>0.7455230249395326</v>
      </c>
      <c r="AH49" s="4">
        <v>4.1725430946942419</v>
      </c>
      <c r="AI49" s="4">
        <v>2520.7786117514602</v>
      </c>
      <c r="AJ49" s="4">
        <f>AVERAGE(AI48:AI49)</f>
        <v>8477.0892938957004</v>
      </c>
      <c r="AK49" s="4">
        <f t="shared" ref="AK49:AK58" si="40">AJ49/$AJ$50</f>
        <v>0.84379001835503875</v>
      </c>
      <c r="AL49" s="4">
        <v>13.11319776896031</v>
      </c>
      <c r="AM49" s="4">
        <f>AVERAGE(AL48:AL49)</f>
        <v>10038.140883716251</v>
      </c>
      <c r="AN49" s="4">
        <f>AM49/$AM$50</f>
        <v>0.41226286285530972</v>
      </c>
      <c r="AO49" s="4">
        <f t="shared" si="1"/>
        <v>2533.8918095204203</v>
      </c>
      <c r="AP49" s="4">
        <f>AVERAGE(AO48:AO49)</f>
        <v>18515.230177611949</v>
      </c>
      <c r="AQ49" s="4">
        <f t="shared" ref="AQ49:AQ58" si="41">AP49/$AP$50</f>
        <v>0.53830653277010043</v>
      </c>
      <c r="AR49" s="4">
        <v>0.1655259638923674</v>
      </c>
      <c r="AS49" s="4">
        <f>AVERAGE(AR48:AR49)</f>
        <v>0.74577607907388122</v>
      </c>
    </row>
    <row r="50" spans="1:45" s="26" customFormat="1" ht="15" thickBot="1" x14ac:dyDescent="0.4">
      <c r="A50" s="25" t="s">
        <v>62</v>
      </c>
      <c r="D50" s="26">
        <f>AVERAGE(D47:D49)</f>
        <v>6376794</v>
      </c>
      <c r="H50" s="63"/>
      <c r="I50" s="26">
        <f>AVERAGE(I47:I49)</f>
        <v>0.12760341754774338</v>
      </c>
      <c r="M50" s="26">
        <f>AVERAGE(M47:M49)</f>
        <v>1.4540494874999998</v>
      </c>
      <c r="N50" s="47"/>
      <c r="Q50" s="26">
        <f>AVERAGE(Q47:Q49)</f>
        <v>0.22762083174999997</v>
      </c>
      <c r="U50" s="26">
        <f>AVERAGE(U47:U49)</f>
        <v>4.1264315750000002E-2</v>
      </c>
      <c r="AJ50" s="26">
        <f>AVERAGE(AJ47:AJ49)</f>
        <v>10046.444150194751</v>
      </c>
      <c r="AM50" s="26">
        <f>AVERAGE(AM47:AM49)</f>
        <v>24348.884627134841</v>
      </c>
      <c r="AO50" s="26">
        <f t="shared" si="1"/>
        <v>0</v>
      </c>
      <c r="AP50" s="26">
        <f>AVERAGE(AP47:AP49)</f>
        <v>34395.328777329589</v>
      </c>
      <c r="AQ50" s="27"/>
      <c r="AS50" s="26">
        <f>AVERAGE(AS47:AS49)</f>
        <v>1.0003394295829486</v>
      </c>
    </row>
    <row r="51" spans="1:45" s="12" customFormat="1" x14ac:dyDescent="0.35">
      <c r="A51" s="36" t="s">
        <v>40</v>
      </c>
      <c r="B51" s="12" t="s">
        <v>46</v>
      </c>
      <c r="C51" s="12">
        <v>3388605</v>
      </c>
      <c r="F51" s="12">
        <v>3269769</v>
      </c>
      <c r="G51" s="12">
        <v>118836</v>
      </c>
      <c r="H51" s="71">
        <f t="shared" si="0"/>
        <v>3.5069298428114223E-2</v>
      </c>
      <c r="K51" s="12">
        <v>5932395</v>
      </c>
      <c r="L51" s="12">
        <v>1.814316241</v>
      </c>
      <c r="N51" s="55"/>
      <c r="O51" s="12">
        <v>1953035</v>
      </c>
      <c r="P51" s="12">
        <v>0.59730060399999996</v>
      </c>
      <c r="S51" s="12">
        <v>569434</v>
      </c>
      <c r="T51" s="12">
        <v>0.17415114000000001</v>
      </c>
      <c r="AH51" s="12">
        <v>258.5968550918721</v>
      </c>
      <c r="AI51" s="12">
        <v>6125.2550916949012</v>
      </c>
      <c r="AL51" s="12">
        <v>2854.065879253053</v>
      </c>
      <c r="AO51" s="12">
        <f t="shared" si="1"/>
        <v>8979.3209709479543</v>
      </c>
      <c r="AR51" s="12">
        <v>4.2218136423819779</v>
      </c>
    </row>
    <row r="52" spans="1:45" s="15" customFormat="1" ht="15" thickBot="1" x14ac:dyDescent="0.4">
      <c r="A52" s="40" t="s">
        <v>41</v>
      </c>
      <c r="B52" s="15" t="s">
        <v>46</v>
      </c>
      <c r="C52" s="15">
        <v>1692118</v>
      </c>
      <c r="D52" s="15">
        <f>AVERAGE(C51:C52)</f>
        <v>2540361.5</v>
      </c>
      <c r="E52" s="15">
        <f t="shared" si="38"/>
        <v>0.39837597074642839</v>
      </c>
      <c r="F52" s="15">
        <v>1692106</v>
      </c>
      <c r="G52" s="15">
        <v>12</v>
      </c>
      <c r="H52" s="75">
        <f t="shared" si="0"/>
        <v>7.0917040064581785E-6</v>
      </c>
      <c r="I52" s="15">
        <f>AVERAGE(H51:H52)</f>
        <v>1.7538195066060341E-2</v>
      </c>
      <c r="J52" s="15">
        <f t="shared" si="39"/>
        <v>0.13744298862135373</v>
      </c>
      <c r="K52" s="15">
        <v>7715961</v>
      </c>
      <c r="L52" s="15">
        <v>4.5599749660000004</v>
      </c>
      <c r="M52" s="15">
        <f>AVERAGE(L51:L52)</f>
        <v>3.1871456035000003</v>
      </c>
      <c r="N52" s="59">
        <f>M52/$M$50</f>
        <v>2.1919099940537619</v>
      </c>
      <c r="O52" s="15">
        <v>779381</v>
      </c>
      <c r="P52" s="15">
        <v>0.46059821299999998</v>
      </c>
      <c r="Q52" s="15">
        <f>AVERAGE(P51:P52)</f>
        <v>0.52894940849999994</v>
      </c>
      <c r="R52" s="15">
        <f>Q52/$Q$50</f>
        <v>2.3238180988678336</v>
      </c>
      <c r="S52" s="15">
        <v>1146752</v>
      </c>
      <c r="T52" s="15">
        <v>0.67770695199999997</v>
      </c>
      <c r="U52" s="15">
        <f>AVERAGE(T51:T52)</f>
        <v>0.42592904599999998</v>
      </c>
      <c r="V52" s="15">
        <f>U52/$U$50</f>
        <v>10.321970406112937</v>
      </c>
      <c r="AH52" s="15">
        <v>520.77406823321849</v>
      </c>
      <c r="AI52" s="15">
        <v>3169.820526216834</v>
      </c>
      <c r="AJ52" s="15">
        <f>AVERAGE(AI51:AI52)</f>
        <v>4647.5378089558671</v>
      </c>
      <c r="AK52" s="15">
        <f t="shared" si="40"/>
        <v>0.46260525012382359</v>
      </c>
      <c r="AL52" s="15">
        <v>0.28820214876835831</v>
      </c>
      <c r="AM52" s="15">
        <f>AVERAGE(AL51:AL52)</f>
        <v>1427.1770407009108</v>
      </c>
      <c r="AN52" s="15">
        <f>AM52/$AM$50</f>
        <v>5.8613651613036874E-2</v>
      </c>
      <c r="AO52" s="15">
        <f t="shared" si="1"/>
        <v>3170.1087283656025</v>
      </c>
      <c r="AP52" s="15">
        <f>AVERAGE(AO51:AO52)</f>
        <v>6074.7148496567788</v>
      </c>
      <c r="AQ52" s="15">
        <f t="shared" si="41"/>
        <v>0.1766145306818728</v>
      </c>
      <c r="AR52" s="15">
        <v>16.429134202584009</v>
      </c>
      <c r="AS52" s="15">
        <f>AVERAGE(AR51:AR52)</f>
        <v>10.325473922482994</v>
      </c>
    </row>
    <row r="53" spans="1:45" s="6" customFormat="1" x14ac:dyDescent="0.35">
      <c r="A53" s="31" t="s">
        <v>25</v>
      </c>
      <c r="B53" s="6" t="s">
        <v>46</v>
      </c>
      <c r="C53" s="6">
        <v>2498784</v>
      </c>
      <c r="F53" s="6">
        <v>2371903</v>
      </c>
      <c r="G53" s="6">
        <v>126881</v>
      </c>
      <c r="H53" s="65">
        <f t="shared" si="0"/>
        <v>5.0777097980457694E-2</v>
      </c>
      <c r="K53" s="6">
        <v>4031405</v>
      </c>
      <c r="L53" s="6">
        <v>1.699650028</v>
      </c>
      <c r="N53" s="49"/>
      <c r="O53" s="6">
        <v>287721</v>
      </c>
      <c r="P53" s="6">
        <v>0.121303864</v>
      </c>
      <c r="S53" s="6">
        <v>229575</v>
      </c>
      <c r="T53" s="6">
        <v>9.6789370999999999E-2</v>
      </c>
      <c r="AH53" s="6">
        <v>104.256811162868</v>
      </c>
      <c r="AI53" s="6">
        <v>4443.2835860136938</v>
      </c>
      <c r="AL53" s="6">
        <v>3047.2814031565058</v>
      </c>
      <c r="AO53" s="6">
        <f t="shared" si="1"/>
        <v>7490.5649891701996</v>
      </c>
      <c r="AR53" s="6">
        <v>2.346391112443091</v>
      </c>
    </row>
    <row r="54" spans="1:45" s="7" customFormat="1" ht="15" thickBot="1" x14ac:dyDescent="0.4">
      <c r="A54" s="32" t="s">
        <v>26</v>
      </c>
      <c r="B54" s="7" t="s">
        <v>46</v>
      </c>
      <c r="C54" s="7">
        <v>4973750</v>
      </c>
      <c r="D54" s="7">
        <f>AVERAGE(C53:C54)</f>
        <v>3736267</v>
      </c>
      <c r="E54" s="7">
        <f t="shared" si="38"/>
        <v>0.58591621432337315</v>
      </c>
      <c r="F54" s="7">
        <v>4400427</v>
      </c>
      <c r="G54" s="7">
        <v>573323</v>
      </c>
      <c r="H54" s="66">
        <f t="shared" si="0"/>
        <v>0.11526976627293289</v>
      </c>
      <c r="I54" s="7">
        <f>AVERAGE(H53:H54)</f>
        <v>8.3023432126695301E-2</v>
      </c>
      <c r="J54" s="7">
        <f t="shared" si="39"/>
        <v>0.6506364306083865</v>
      </c>
      <c r="K54" s="7">
        <v>6908763</v>
      </c>
      <c r="L54" s="7">
        <v>1.5700210459999999</v>
      </c>
      <c r="M54" s="7">
        <f>AVERAGE(L53:L54)</f>
        <v>1.6348355369999998</v>
      </c>
      <c r="N54" s="50">
        <f>M54/$M$50</f>
        <v>1.1243328037003968</v>
      </c>
      <c r="O54" s="7">
        <v>1821411</v>
      </c>
      <c r="P54" s="7">
        <v>0.41391687700000002</v>
      </c>
      <c r="Q54" s="7">
        <f>AVERAGE(P53:P54)</f>
        <v>0.26761037050000003</v>
      </c>
      <c r="R54" s="7">
        <f>Q54/$Q$50</f>
        <v>1.1756848810478</v>
      </c>
      <c r="S54" s="7">
        <v>1109268</v>
      </c>
      <c r="T54" s="7">
        <v>0.25208190000000003</v>
      </c>
      <c r="U54" s="7">
        <f>AVERAGE(T53:T54)</f>
        <v>0.17443563550000002</v>
      </c>
      <c r="V54" s="7">
        <f>U54/$U$50</f>
        <v>4.227275609192672</v>
      </c>
      <c r="AH54" s="7">
        <v>503.75147296095918</v>
      </c>
      <c r="AI54" s="7">
        <v>8243.3156248596515</v>
      </c>
      <c r="AJ54" s="7">
        <f>AVERAGE(AI53:AI54)</f>
        <v>6343.2996054366722</v>
      </c>
      <c r="AK54" s="7">
        <f t="shared" si="40"/>
        <v>0.63139748856451927</v>
      </c>
      <c r="AL54" s="7">
        <v>13769.410044860129</v>
      </c>
      <c r="AM54" s="7">
        <f>AVERAGE(AL53:AL54)</f>
        <v>8408.3457240083171</v>
      </c>
      <c r="AN54" s="7">
        <f>AM54/$AM$50</f>
        <v>0.34532775742170563</v>
      </c>
      <c r="AO54" s="7">
        <f t="shared" si="1"/>
        <v>22012.725669719781</v>
      </c>
      <c r="AP54" s="7">
        <f>AVERAGE(AO53:AO54)</f>
        <v>14751.645329444989</v>
      </c>
      <c r="AQ54" s="7">
        <f t="shared" si="41"/>
        <v>0.42888513800653044</v>
      </c>
      <c r="AR54" s="7">
        <v>6.111029783231622</v>
      </c>
      <c r="AS54" s="7">
        <f>AVERAGE(AR53:AR54)</f>
        <v>4.2287104478373561</v>
      </c>
    </row>
    <row r="55" spans="1:45" s="6" customFormat="1" x14ac:dyDescent="0.35">
      <c r="A55" s="31" t="s">
        <v>37</v>
      </c>
      <c r="B55" s="6" t="s">
        <v>46</v>
      </c>
      <c r="C55" s="6">
        <v>3457349</v>
      </c>
      <c r="F55" s="6">
        <v>3440845</v>
      </c>
      <c r="G55" s="6">
        <v>16504</v>
      </c>
      <c r="H55" s="65">
        <f t="shared" si="0"/>
        <v>4.7735996568469075E-3</v>
      </c>
      <c r="K55" s="6">
        <v>4950887</v>
      </c>
      <c r="L55" s="6">
        <v>1.4388578970000001</v>
      </c>
      <c r="N55" s="49"/>
      <c r="O55" s="6">
        <v>814161</v>
      </c>
      <c r="P55" s="6">
        <v>0.23661658699999999</v>
      </c>
      <c r="S55" s="6">
        <v>572590</v>
      </c>
      <c r="T55" s="6">
        <v>0.16640970499999999</v>
      </c>
      <c r="AH55" s="6">
        <v>260.03008822278798</v>
      </c>
      <c r="AI55" s="6">
        <v>6445.7315963246774</v>
      </c>
      <c r="AL55" s="6">
        <v>396.37402193941551</v>
      </c>
      <c r="AO55" s="6">
        <f t="shared" si="1"/>
        <v>6842.1056182640932</v>
      </c>
      <c r="AR55" s="6">
        <v>4.0341439034019944</v>
      </c>
    </row>
    <row r="56" spans="1:45" s="7" customFormat="1" ht="15" thickBot="1" x14ac:dyDescent="0.4">
      <c r="A56" s="32" t="s">
        <v>44</v>
      </c>
      <c r="B56" s="7" t="s">
        <v>46</v>
      </c>
      <c r="C56" s="7">
        <v>2860546</v>
      </c>
      <c r="D56" s="7">
        <f>AVERAGE(C55:C56)</f>
        <v>3158947.5</v>
      </c>
      <c r="E56" s="7">
        <f t="shared" si="38"/>
        <v>0.49538177021242963</v>
      </c>
      <c r="F56" s="7">
        <v>2859584</v>
      </c>
      <c r="G56" s="7">
        <v>962</v>
      </c>
      <c r="H56" s="66">
        <f t="shared" si="0"/>
        <v>3.3629943374446697E-4</v>
      </c>
      <c r="I56" s="7">
        <f>AVERAGE(H55:H56)</f>
        <v>2.554949545295687E-3</v>
      </c>
      <c r="J56" s="7">
        <f t="shared" si="39"/>
        <v>2.0022579288205517E-2</v>
      </c>
      <c r="K56" s="7">
        <v>3563186</v>
      </c>
      <c r="L56" s="7">
        <v>1.246050474</v>
      </c>
      <c r="M56" s="7">
        <f>AVERAGE(L55:L56)</f>
        <v>1.3424541855000001</v>
      </c>
      <c r="N56" s="50">
        <f>M56/$M$50</f>
        <v>0.9232520605664738</v>
      </c>
      <c r="O56" s="7">
        <v>553879</v>
      </c>
      <c r="P56" s="7">
        <v>0.193692159</v>
      </c>
      <c r="Q56" s="7">
        <f>AVERAGE(P55:P56)</f>
        <v>0.21515437300000001</v>
      </c>
      <c r="R56" s="7">
        <f>Q56/$Q$50</f>
        <v>0.94523146825290538</v>
      </c>
      <c r="S56" s="7">
        <v>158079</v>
      </c>
      <c r="T56" s="7">
        <v>5.5280417999999998E-2</v>
      </c>
      <c r="U56" s="7">
        <f>AVERAGE(T55:T56)</f>
        <v>0.11084506149999999</v>
      </c>
      <c r="V56" s="7">
        <f>U56/$U$50</f>
        <v>2.6862207572168453</v>
      </c>
      <c r="AH56" s="7">
        <v>71.788358714211043</v>
      </c>
      <c r="AI56" s="7">
        <v>5356.8559296174353</v>
      </c>
      <c r="AJ56" s="7">
        <f>AVERAGE(AI55:AI56)</f>
        <v>5901.2937629710559</v>
      </c>
      <c r="AK56" s="7">
        <f t="shared" si="40"/>
        <v>0.58740124115024905</v>
      </c>
      <c r="AL56" s="7">
        <v>23.104205592930061</v>
      </c>
      <c r="AM56" s="7">
        <f>AVERAGE(AL55:AL56)</f>
        <v>209.73911376617278</v>
      </c>
      <c r="AN56" s="7">
        <f>AM56/$AM$50</f>
        <v>8.6139105333981371E-3</v>
      </c>
      <c r="AO56" s="7">
        <f t="shared" si="1"/>
        <v>5379.9601352103655</v>
      </c>
      <c r="AP56" s="7">
        <f>AVERAGE(AO55:AO56)</f>
        <v>6111.0328767372293</v>
      </c>
      <c r="AQ56" s="7">
        <f t="shared" si="41"/>
        <v>0.17767043066513993</v>
      </c>
      <c r="AR56" s="7">
        <v>1.340121139291828</v>
      </c>
      <c r="AS56" s="7">
        <f>AVERAGE(AR55:AR56)</f>
        <v>2.6871325213469111</v>
      </c>
    </row>
    <row r="57" spans="1:45" s="8" customFormat="1" x14ac:dyDescent="0.35">
      <c r="A57" s="33" t="s">
        <v>27</v>
      </c>
      <c r="B57" s="8" t="s">
        <v>46</v>
      </c>
      <c r="C57" s="8">
        <v>3264155</v>
      </c>
      <c r="F57" s="8">
        <v>3123320</v>
      </c>
      <c r="G57" s="8">
        <v>140835</v>
      </c>
      <c r="H57" s="67">
        <f t="shared" si="0"/>
        <v>4.3145929038296282E-2</v>
      </c>
      <c r="K57" s="8">
        <v>5987156</v>
      </c>
      <c r="L57" s="8">
        <v>1.9169204559999999</v>
      </c>
      <c r="N57" s="51"/>
      <c r="O57" s="8">
        <v>1200920</v>
      </c>
      <c r="P57" s="8">
        <v>0.38450110799999998</v>
      </c>
      <c r="S57" s="8">
        <v>969318</v>
      </c>
      <c r="T57" s="8">
        <v>0.310348603</v>
      </c>
      <c r="AH57" s="8">
        <v>440.19603041606808</v>
      </c>
      <c r="AI57" s="8">
        <v>5850.9123222443304</v>
      </c>
      <c r="AL57" s="8">
        <v>3382.4124684826461</v>
      </c>
      <c r="AO57" s="8">
        <f t="shared" si="1"/>
        <v>9233.3247907269761</v>
      </c>
      <c r="AR57" s="8">
        <v>7.523545152821824</v>
      </c>
    </row>
    <row r="58" spans="1:45" s="17" customFormat="1" ht="15" thickBot="1" x14ac:dyDescent="0.4">
      <c r="A58" s="42" t="s">
        <v>28</v>
      </c>
      <c r="B58" s="17" t="s">
        <v>46</v>
      </c>
      <c r="C58" s="17">
        <v>2461056</v>
      </c>
      <c r="D58" s="17">
        <f>AVERAGE(C57:C58)</f>
        <v>2862605.5</v>
      </c>
      <c r="E58" s="17">
        <f>D58/$D$50</f>
        <v>0.44890982835575372</v>
      </c>
      <c r="F58" s="17">
        <v>2430444</v>
      </c>
      <c r="G58" s="17">
        <v>30612</v>
      </c>
      <c r="H58" s="77">
        <f t="shared" si="0"/>
        <v>1.2438562958339835E-2</v>
      </c>
      <c r="I58" s="17">
        <f>AVERAGE(H57:H58)</f>
        <v>2.779224599831806E-2</v>
      </c>
      <c r="J58" s="17">
        <f t="shared" si="39"/>
        <v>0.21780173707275097</v>
      </c>
      <c r="K58" s="17">
        <v>6453867</v>
      </c>
      <c r="L58" s="17">
        <v>2.6554271570000001</v>
      </c>
      <c r="M58" s="17">
        <f>AVERAGE(L57:L58)</f>
        <v>2.2861738064999999</v>
      </c>
      <c r="N58" s="52">
        <f>M58/$M$50</f>
        <v>1.5722806040327428</v>
      </c>
      <c r="O58" s="17">
        <v>540246</v>
      </c>
      <c r="P58" s="17">
        <v>0.22228284200000001</v>
      </c>
      <c r="Q58" s="17">
        <f>AVERAGE(P57:P58)</f>
        <v>0.30339197499999998</v>
      </c>
      <c r="R58" s="17">
        <f>Q58/$Q$50</f>
        <v>1.332883166568958</v>
      </c>
      <c r="S58" s="17">
        <v>1044074</v>
      </c>
      <c r="T58" s="17">
        <v>0.42958159099999998</v>
      </c>
      <c r="U58" s="17">
        <f>AVERAGE(T57:T58)</f>
        <v>0.36996509700000002</v>
      </c>
      <c r="V58" s="17">
        <f>U58/$U$50</f>
        <v>8.9657392901274502</v>
      </c>
      <c r="AH58" s="17">
        <v>474.14494547777502</v>
      </c>
      <c r="AI58" s="17">
        <v>4552.9483844514161</v>
      </c>
      <c r="AJ58" s="17">
        <f>AVERAGE(AI57:AI58)</f>
        <v>5201.9303533478733</v>
      </c>
      <c r="AK58" s="17">
        <f t="shared" si="40"/>
        <v>0.51778821198613179</v>
      </c>
      <c r="AL58" s="17">
        <v>735.20368150808213</v>
      </c>
      <c r="AM58" s="17">
        <f>AVERAGE(AL57:AL58)</f>
        <v>2058.8080749953642</v>
      </c>
      <c r="AN58" s="17">
        <f>AM58/$AM$50</f>
        <v>8.4554512722976677E-2</v>
      </c>
      <c r="AO58" s="17">
        <f t="shared" si="1"/>
        <v>5288.152065959498</v>
      </c>
      <c r="AP58" s="17">
        <f>AVERAGE(AO57:AO58)</f>
        <v>7260.7384283432366</v>
      </c>
      <c r="AQ58" s="17">
        <f t="shared" si="41"/>
        <v>0.21109664266761957</v>
      </c>
      <c r="AR58" s="17">
        <v>10.414019783246561</v>
      </c>
      <c r="AS58" s="17">
        <f>AVERAGE(AR57:AR58)</f>
        <v>8.9687824680341919</v>
      </c>
    </row>
    <row r="59" spans="1:45" s="2" customFormat="1" x14ac:dyDescent="0.35">
      <c r="A59" s="28" t="s">
        <v>30</v>
      </c>
      <c r="B59" s="2" t="s">
        <v>47</v>
      </c>
      <c r="C59" s="2">
        <v>5998887</v>
      </c>
      <c r="F59" s="2">
        <v>5963181</v>
      </c>
      <c r="G59" s="2">
        <v>35706</v>
      </c>
      <c r="H59" s="61">
        <f t="shared" si="0"/>
        <v>5.9521041153133905E-3</v>
      </c>
      <c r="N59" s="61"/>
      <c r="S59" s="2">
        <v>32513</v>
      </c>
      <c r="T59" s="2">
        <v>5.4522909999999997E-3</v>
      </c>
      <c r="W59" s="2">
        <v>7015997</v>
      </c>
      <c r="X59" s="2">
        <v>1.1765527490000001</v>
      </c>
      <c r="AA59" s="2">
        <v>5211455</v>
      </c>
      <c r="AB59" s="2">
        <v>0.87393875899999995</v>
      </c>
      <c r="AE59" s="2">
        <v>0.64366803500000003</v>
      </c>
      <c r="AH59" s="2">
        <v>14.76511685217609</v>
      </c>
      <c r="AI59" s="2">
        <v>11170.82117511919</v>
      </c>
      <c r="AL59" s="2">
        <v>857.54549366025026</v>
      </c>
      <c r="AO59" s="2">
        <f t="shared" si="1"/>
        <v>12028.366668779441</v>
      </c>
      <c r="AR59" s="2">
        <v>0.1321757516364373</v>
      </c>
    </row>
    <row r="60" spans="1:45" s="3" customFormat="1" ht="15" thickBot="1" x14ac:dyDescent="0.4">
      <c r="A60" s="29" t="s">
        <v>32</v>
      </c>
      <c r="B60" s="3" t="s">
        <v>47</v>
      </c>
      <c r="C60" s="3">
        <v>7400056</v>
      </c>
      <c r="D60" s="3">
        <f>AVERAGE(C59:C60)</f>
        <v>6699471.5</v>
      </c>
      <c r="E60" s="3">
        <f>D60/$D$63</f>
        <v>0.87668140229185865</v>
      </c>
      <c r="F60" s="3">
        <v>6954407</v>
      </c>
      <c r="G60" s="3">
        <v>445649</v>
      </c>
      <c r="H60" s="62">
        <f t="shared" si="0"/>
        <v>6.0222382100892209E-2</v>
      </c>
      <c r="I60" s="3">
        <f>AVERAGE(H59:H60)</f>
        <v>3.30872431081028E-2</v>
      </c>
      <c r="J60" s="3">
        <f>I60/$I$63</f>
        <v>0.18310009639730357</v>
      </c>
      <c r="N60" s="62"/>
      <c r="S60" s="3">
        <v>249918</v>
      </c>
      <c r="T60" s="3">
        <v>3.5936637E-2</v>
      </c>
      <c r="U60" s="3">
        <f>AVERAGE(T59:T60)</f>
        <v>2.0694463999999999E-2</v>
      </c>
      <c r="V60" s="3">
        <f>U60/$U$63</f>
        <v>1.7182548297693221</v>
      </c>
      <c r="W60" s="3">
        <v>9432165</v>
      </c>
      <c r="X60" s="3">
        <v>1.3562860210000001</v>
      </c>
      <c r="Y60" s="3">
        <f>AVERAGE(X59:X60)</f>
        <v>1.2664193850000001</v>
      </c>
      <c r="Z60" s="3">
        <f>Y60/$Y$63</f>
        <v>1.4608274502957319</v>
      </c>
      <c r="AA60" s="3">
        <v>5482586</v>
      </c>
      <c r="AB60" s="3">
        <v>0.78836139400000005</v>
      </c>
      <c r="AC60" s="3">
        <f>AVERAGE(AB59:AB60)</f>
        <v>0.83115007649999995</v>
      </c>
      <c r="AD60" s="3">
        <f>AC60/$AC$63</f>
        <v>1.1629018043106463</v>
      </c>
      <c r="AE60" s="3">
        <v>0.61729191299999997</v>
      </c>
      <c r="AF60" s="3">
        <f>AVERAGE(AE59:AE60)</f>
        <v>0.630479974</v>
      </c>
      <c r="AG60" s="3">
        <f>AF60/$AF$63</f>
        <v>0.95932489403685095</v>
      </c>
      <c r="AH60" s="3">
        <v>113.49517034608139</v>
      </c>
      <c r="AI60" s="3">
        <v>13027.68387811759</v>
      </c>
      <c r="AJ60" s="3">
        <f>AVERAGE(AI59:AI60)</f>
        <v>12099.252526618391</v>
      </c>
      <c r="AK60" s="3">
        <f>AJ60/$AJ$63</f>
        <v>1.0557546203508139</v>
      </c>
      <c r="AL60" s="3">
        <v>10703.083283039179</v>
      </c>
      <c r="AM60" s="3">
        <f>AVERAGE(AL59:AL60)</f>
        <v>5780.314388349715</v>
      </c>
      <c r="AN60" s="3">
        <f>AM60/$AM$63</f>
        <v>0.15790927470745186</v>
      </c>
      <c r="AO60" s="3">
        <f t="shared" si="1"/>
        <v>23730.767161156771</v>
      </c>
      <c r="AP60" s="3">
        <f>AVERAGE(AO59:AO60)</f>
        <v>17879.566914968105</v>
      </c>
      <c r="AQ60" s="3">
        <f>AP60/$AP$63</f>
        <v>0.37198278751889313</v>
      </c>
      <c r="AR60" s="3">
        <v>0.87118455903522174</v>
      </c>
      <c r="AS60" s="3">
        <f>AVERAGE(AR59:AR60)</f>
        <v>0.50168015533582955</v>
      </c>
    </row>
    <row r="61" spans="1:45" s="2" customFormat="1" x14ac:dyDescent="0.35">
      <c r="A61" s="28" t="s">
        <v>23</v>
      </c>
      <c r="B61" s="2" t="s">
        <v>47</v>
      </c>
      <c r="C61" s="2">
        <v>8809083</v>
      </c>
      <c r="F61" s="2">
        <v>6339581</v>
      </c>
      <c r="G61" s="2">
        <v>2469502</v>
      </c>
      <c r="H61" s="61">
        <f t="shared" si="0"/>
        <v>0.28033587604975457</v>
      </c>
      <c r="N61" s="61"/>
      <c r="S61" s="2">
        <v>0</v>
      </c>
      <c r="T61" s="2">
        <v>0</v>
      </c>
      <c r="W61" s="2">
        <v>2851941</v>
      </c>
      <c r="X61" s="2">
        <v>0.44986269600000001</v>
      </c>
      <c r="AA61" s="2">
        <v>3526830</v>
      </c>
      <c r="AB61" s="2">
        <v>0.55631910100000004</v>
      </c>
      <c r="AE61" s="2">
        <v>0.69339718699999997</v>
      </c>
      <c r="AI61" s="2">
        <v>11875.930929512841</v>
      </c>
      <c r="AL61" s="2">
        <v>59309.648565646537</v>
      </c>
      <c r="AO61" s="2">
        <f t="shared" si="1"/>
        <v>71185.579495159385</v>
      </c>
      <c r="AR61" s="2">
        <v>0</v>
      </c>
    </row>
    <row r="62" spans="1:45" s="4" customFormat="1" ht="15" thickBot="1" x14ac:dyDescent="0.4">
      <c r="A62" s="39" t="s">
        <v>20</v>
      </c>
      <c r="B62" s="4" t="s">
        <v>47</v>
      </c>
      <c r="C62" s="4">
        <v>8359391</v>
      </c>
      <c r="D62" s="4">
        <f>AVERAGE(C61:C62)</f>
        <v>8584237</v>
      </c>
      <c r="E62" s="4">
        <f t="shared" ref="E62:E73" si="42">D62/$D$63</f>
        <v>1.1233185977081412</v>
      </c>
      <c r="F62" s="4">
        <v>5213646</v>
      </c>
      <c r="G62" s="4">
        <v>3145745</v>
      </c>
      <c r="H62" s="74">
        <f t="shared" si="0"/>
        <v>0.37631270029120545</v>
      </c>
      <c r="I62" s="4">
        <f>AVERAGE(H61:H62)</f>
        <v>0.32832428817047998</v>
      </c>
      <c r="J62" s="4">
        <f t="shared" ref="J62:J73" si="43">I62/$I$63</f>
        <v>1.8168999036026965</v>
      </c>
      <c r="S62" s="4">
        <v>35383</v>
      </c>
      <c r="T62" s="4">
        <v>6.7866130000000004E-3</v>
      </c>
      <c r="U62" s="4">
        <f>AVERAGE(T61:T62)</f>
        <v>3.3933065000000002E-3</v>
      </c>
      <c r="V62" s="4">
        <f t="shared" ref="V62:V73" si="44">U62/$U$63</f>
        <v>0.28174517023067785</v>
      </c>
      <c r="W62" s="4">
        <v>2528490</v>
      </c>
      <c r="X62" s="4">
        <v>0.48497539000000001</v>
      </c>
      <c r="Y62" s="4">
        <f>AVERAGE(X61:X62)</f>
        <v>0.46741904300000003</v>
      </c>
      <c r="Z62" s="4">
        <f t="shared" ref="Z62:Z73" si="45">Y62/$Y$63</f>
        <v>0.53917254970426809</v>
      </c>
      <c r="AA62" s="4">
        <v>3338109</v>
      </c>
      <c r="AB62" s="4">
        <v>0.64026383799999997</v>
      </c>
      <c r="AC62" s="4">
        <f>AVERAGE(AB61:AB62)</f>
        <v>0.59829146950000001</v>
      </c>
      <c r="AD62" s="4">
        <f>AC62/$AC$63</f>
        <v>0.83709819568935351</v>
      </c>
      <c r="AE62" s="4">
        <v>0.67449145600000004</v>
      </c>
      <c r="AF62" s="4">
        <f>AVERAGE(AE61:AE62)</f>
        <v>0.68394432150000006</v>
      </c>
      <c r="AG62" s="4">
        <f t="shared" ref="AG62:AG73" si="46">AF62/$AF$63</f>
        <v>1.0406751059631492</v>
      </c>
      <c r="AH62" s="4">
        <v>16.06846890722316</v>
      </c>
      <c r="AI62" s="4">
        <v>9766.7179876605205</v>
      </c>
      <c r="AJ62" s="4">
        <f>AVERAGE(AI61:AI62)</f>
        <v>10821.324458586681</v>
      </c>
      <c r="AK62" s="4">
        <f t="shared" ref="AK62:AK73" si="47">AJ62/$AJ$63</f>
        <v>0.9442453796491862</v>
      </c>
      <c r="AL62" s="4">
        <v>75550.872373109945</v>
      </c>
      <c r="AM62" s="4">
        <f>AVERAGE(AL61:AL62)</f>
        <v>67430.260469378234</v>
      </c>
      <c r="AN62" s="4">
        <f>AM62/$AM$63</f>
        <v>1.8420907252925482</v>
      </c>
      <c r="AO62" s="4">
        <f t="shared" si="1"/>
        <v>85317.590360770468</v>
      </c>
      <c r="AP62" s="4">
        <f>AVERAGE(AO61:AO62)</f>
        <v>78251.584927964926</v>
      </c>
      <c r="AQ62" s="4">
        <f t="shared" ref="AQ62:AQ73" si="48">AP62/$AP$63</f>
        <v>1.6280172124811068</v>
      </c>
      <c r="AR62" s="4">
        <v>0.16452270790990789</v>
      </c>
      <c r="AS62" s="4">
        <f>AVERAGE(AR61:AR62)</f>
        <v>8.2261353954953945E-2</v>
      </c>
    </row>
    <row r="63" spans="1:45" s="26" customFormat="1" ht="15" thickBot="1" x14ac:dyDescent="0.4">
      <c r="A63" s="25" t="s">
        <v>62</v>
      </c>
      <c r="D63" s="26">
        <f>AVERAGE(D59:D62)</f>
        <v>7641854.25</v>
      </c>
      <c r="H63" s="63"/>
      <c r="I63" s="26">
        <f>AVERAGE(I59:I62)</f>
        <v>0.18070576563929139</v>
      </c>
      <c r="U63" s="26">
        <f>AVERAGE(U59:U62)</f>
        <v>1.2043885250000001E-2</v>
      </c>
      <c r="W63" s="26">
        <f t="shared" ref="W63" si="49">AVERAGE(W59:W62)</f>
        <v>5457148.25</v>
      </c>
      <c r="Y63" s="26">
        <f>AVERAGE(Y59:Y62)</f>
        <v>0.86691921400000005</v>
      </c>
      <c r="AC63" s="26">
        <f>AVERAGE(AC59:AC62)</f>
        <v>0.71472077300000003</v>
      </c>
      <c r="AF63" s="26">
        <f>AVERAGE(AF59:AF62)</f>
        <v>0.65721214775000003</v>
      </c>
      <c r="AJ63" s="26">
        <f>AVERAGE(AJ59:AJ62)</f>
        <v>11460.288492602536</v>
      </c>
      <c r="AM63" s="26">
        <f>AVERAGE(AM59:AM62)</f>
        <v>36605.287428863972</v>
      </c>
      <c r="AN63" s="26">
        <f>AM63/$AM$63</f>
        <v>1</v>
      </c>
      <c r="AP63" s="26">
        <f>AVERAGE(AP59:AP62)</f>
        <v>48065.575921466516</v>
      </c>
      <c r="AQ63" s="27"/>
      <c r="AS63" s="26">
        <f>AVERAGE(AS59:AS62)</f>
        <v>0.29197075464539174</v>
      </c>
    </row>
    <row r="64" spans="1:45" s="15" customFormat="1" x14ac:dyDescent="0.35">
      <c r="A64" s="40" t="s">
        <v>40</v>
      </c>
      <c r="B64" s="15" t="s">
        <v>47</v>
      </c>
      <c r="C64" s="15">
        <v>7041782</v>
      </c>
      <c r="F64" s="15">
        <v>5399986</v>
      </c>
      <c r="G64" s="15">
        <v>1641796</v>
      </c>
      <c r="H64" s="75">
        <f t="shared" si="0"/>
        <v>0.23315064283444162</v>
      </c>
      <c r="S64" s="15">
        <v>209871</v>
      </c>
      <c r="T64" s="15">
        <v>3.8865100999999999E-2</v>
      </c>
      <c r="W64" s="15">
        <v>1903754</v>
      </c>
      <c r="X64" s="15">
        <v>0.35254795100000003</v>
      </c>
      <c r="AA64" s="15">
        <v>4247198</v>
      </c>
      <c r="AB64" s="15">
        <v>0.78652018700000004</v>
      </c>
      <c r="AE64" s="15">
        <v>0.66089501799999995</v>
      </c>
      <c r="AH64" s="15">
        <v>95.308640816997752</v>
      </c>
      <c r="AI64" s="15">
        <v>10115.78852866401</v>
      </c>
      <c r="AL64" s="15">
        <v>39430.761253274643</v>
      </c>
      <c r="AO64" s="15">
        <f t="shared" si="1"/>
        <v>49546.549781938651</v>
      </c>
      <c r="AR64" s="15">
        <v>0.94217707840503051</v>
      </c>
    </row>
    <row r="65" spans="1:45" s="15" customFormat="1" ht="15" thickBot="1" x14ac:dyDescent="0.4">
      <c r="A65" s="40" t="s">
        <v>33</v>
      </c>
      <c r="B65" s="15" t="s">
        <v>47</v>
      </c>
      <c r="C65" s="15">
        <v>2739528</v>
      </c>
      <c r="D65" s="15">
        <f>AVERAGE(C64:C65)</f>
        <v>4890655</v>
      </c>
      <c r="E65" s="15">
        <f t="shared" si="42"/>
        <v>0.63998276334568927</v>
      </c>
      <c r="F65" s="15">
        <v>2419043</v>
      </c>
      <c r="G65" s="15">
        <v>320485</v>
      </c>
      <c r="H65" s="75">
        <f t="shared" si="0"/>
        <v>0.11698548071054576</v>
      </c>
      <c r="I65" s="15">
        <f>AVERAGE(H64:H65)</f>
        <v>0.17506806177249368</v>
      </c>
      <c r="J65" s="15">
        <f t="shared" si="43"/>
        <v>0.96880174881607717</v>
      </c>
      <c r="S65" s="15">
        <v>119752</v>
      </c>
      <c r="T65" s="15">
        <v>4.9503874000000003E-2</v>
      </c>
      <c r="U65" s="15">
        <f>AVERAGE(T64:T65)</f>
        <v>4.4184487500000001E-2</v>
      </c>
      <c r="V65" s="15">
        <f t="shared" si="44"/>
        <v>3.6686240845743692</v>
      </c>
      <c r="W65" s="15">
        <v>1236212</v>
      </c>
      <c r="X65" s="15">
        <v>0.51103349499999995</v>
      </c>
      <c r="Y65" s="15">
        <f>AVERAGE(X64:X65)</f>
        <v>0.43179072299999999</v>
      </c>
      <c r="Z65" s="15">
        <f t="shared" si="45"/>
        <v>0.49807492558355038</v>
      </c>
      <c r="AA65" s="15">
        <v>3022460</v>
      </c>
      <c r="AB65" s="15">
        <v>1.249444512</v>
      </c>
      <c r="AC65" s="15">
        <f>AVERAGE(AB64:AB65)</f>
        <v>1.0179823495</v>
      </c>
      <c r="AD65" s="15">
        <f t="shared" ref="AD65:AD73" si="50">AC65/$AC$63</f>
        <v>1.4243077687907078</v>
      </c>
      <c r="AE65" s="15">
        <v>0.65096378399999999</v>
      </c>
      <c r="AF65" s="15">
        <f>AVERAGE(AE64:AE65)</f>
        <v>0.65592940099999997</v>
      </c>
      <c r="AG65" s="15">
        <f t="shared" si="46"/>
        <v>0.99804819987824078</v>
      </c>
      <c r="AH65" s="15">
        <v>54.382932158883861</v>
      </c>
      <c r="AI65" s="15">
        <v>4531.5909022254809</v>
      </c>
      <c r="AJ65" s="15">
        <f>AVERAGE(AI64:AI65)</f>
        <v>7323.6897154447452</v>
      </c>
      <c r="AK65" s="15">
        <f t="shared" si="47"/>
        <v>0.63904933284812937</v>
      </c>
      <c r="AL65" s="15">
        <v>7697.0388040022763</v>
      </c>
      <c r="AM65" s="15">
        <f>AVERAGE(AL64:AL65)</f>
        <v>23563.900028638458</v>
      </c>
      <c r="AN65" s="15">
        <f>AM65/$AM$63</f>
        <v>0.64372940861155126</v>
      </c>
      <c r="AO65" s="15">
        <f t="shared" si="1"/>
        <v>12228.629706227757</v>
      </c>
      <c r="AP65" s="15">
        <f>AVERAGE(AO64:AO65)</f>
        <v>30887.589744083205</v>
      </c>
      <c r="AQ65" s="15">
        <f t="shared" si="48"/>
        <v>0.64261353685951639</v>
      </c>
      <c r="AR65" s="15">
        <v>1.200084767849988</v>
      </c>
      <c r="AS65" s="15">
        <f>AVERAGE(AR64:AR65)</f>
        <v>1.0711309231275092</v>
      </c>
    </row>
    <row r="66" spans="1:45" s="14" customFormat="1" ht="15" thickBot="1" x14ac:dyDescent="0.4">
      <c r="A66" s="38" t="s">
        <v>37</v>
      </c>
      <c r="B66" s="14" t="s">
        <v>47</v>
      </c>
      <c r="C66" s="14">
        <v>4389986</v>
      </c>
      <c r="D66" s="14">
        <f>C66</f>
        <v>4389986</v>
      </c>
      <c r="E66" s="14">
        <f t="shared" si="42"/>
        <v>0.57446607281210582</v>
      </c>
      <c r="F66" s="14">
        <v>3871433</v>
      </c>
      <c r="G66" s="14">
        <v>518553</v>
      </c>
      <c r="H66" s="73">
        <f t="shared" si="0"/>
        <v>0.11812178899887152</v>
      </c>
      <c r="I66" s="14">
        <f>H66</f>
        <v>0.11812178899887152</v>
      </c>
      <c r="J66" s="14">
        <f t="shared" si="43"/>
        <v>0.65366917641496636</v>
      </c>
      <c r="S66" s="14">
        <v>890424</v>
      </c>
      <c r="T66" s="14">
        <v>0.22999855599999999</v>
      </c>
      <c r="U66" s="14">
        <f>T66</f>
        <v>0.22999855599999999</v>
      </c>
      <c r="V66" s="14">
        <f t="shared" si="44"/>
        <v>19.096707684092223</v>
      </c>
      <c r="W66" s="14">
        <v>2701493</v>
      </c>
      <c r="X66" s="14">
        <v>0.69780182199999996</v>
      </c>
      <c r="Y66" s="14">
        <f>X66</f>
        <v>0.69780182199999996</v>
      </c>
      <c r="Z66" s="14">
        <f t="shared" si="45"/>
        <v>0.8049213937482298</v>
      </c>
      <c r="AA66" s="14">
        <v>2795547</v>
      </c>
      <c r="AB66" s="14">
        <v>0.72209618499999995</v>
      </c>
      <c r="AC66" s="14">
        <f>AB66</f>
        <v>0.72209618499999995</v>
      </c>
      <c r="AD66" s="14">
        <f t="shared" si="50"/>
        <v>1.0103192915032286</v>
      </c>
      <c r="AE66" s="14">
        <v>0.63283393200000004</v>
      </c>
      <c r="AF66" s="14">
        <f>AE66</f>
        <v>0.63283393200000004</v>
      </c>
      <c r="AG66" s="14">
        <f t="shared" si="46"/>
        <v>0.96290662637101265</v>
      </c>
      <c r="AH66" s="14">
        <v>404.36792692098669</v>
      </c>
      <c r="AI66" s="14">
        <v>7252.3516784842186</v>
      </c>
      <c r="AJ66" s="14">
        <f>AI66</f>
        <v>7252.3516784842186</v>
      </c>
      <c r="AK66" s="14">
        <f t="shared" si="47"/>
        <v>0.63282452995537719</v>
      </c>
      <c r="AL66" s="14">
        <v>12454.007404189881</v>
      </c>
      <c r="AM66" s="14">
        <f>AL66</f>
        <v>12454.007404189881</v>
      </c>
      <c r="AN66" s="14">
        <f>AM66/$AM$63</f>
        <v>0.3402242757522963</v>
      </c>
      <c r="AO66" s="14">
        <f t="shared" si="1"/>
        <v>19706.359082674098</v>
      </c>
      <c r="AP66" s="14">
        <f>AO66</f>
        <v>19706.359082674098</v>
      </c>
      <c r="AQ66" s="14">
        <f t="shared" si="48"/>
        <v>0.40998903487335647</v>
      </c>
      <c r="AR66" s="14">
        <v>5.5756800669310884</v>
      </c>
      <c r="AS66" s="14">
        <f>AR66</f>
        <v>5.5756800669310884</v>
      </c>
    </row>
    <row r="67" spans="1:45" s="6" customFormat="1" ht="15" thickBot="1" x14ac:dyDescent="0.4">
      <c r="A67" s="31" t="s">
        <v>26</v>
      </c>
      <c r="B67" s="6" t="s">
        <v>47</v>
      </c>
      <c r="C67" s="6">
        <v>5264905</v>
      </c>
      <c r="D67" s="6">
        <f>C67</f>
        <v>5264905</v>
      </c>
      <c r="E67" s="6">
        <f t="shared" si="42"/>
        <v>0.68895647937802529</v>
      </c>
      <c r="F67" s="6">
        <v>4311492</v>
      </c>
      <c r="G67" s="6">
        <v>953413</v>
      </c>
      <c r="H67" s="65">
        <f t="shared" ref="H67:H115" si="51">G67/C67</f>
        <v>0.18108835771965495</v>
      </c>
      <c r="I67" s="6">
        <f>H67</f>
        <v>0.18108835771965495</v>
      </c>
      <c r="J67" s="6">
        <f t="shared" si="43"/>
        <v>1.0021172101455094</v>
      </c>
      <c r="S67" s="6">
        <v>111846</v>
      </c>
      <c r="T67" s="6">
        <v>2.5941367999999999E-2</v>
      </c>
      <c r="U67" s="6">
        <f>T67</f>
        <v>2.5941367999999999E-2</v>
      </c>
      <c r="V67" s="6">
        <f t="shared" si="44"/>
        <v>2.1539036167751595</v>
      </c>
      <c r="W67" s="6">
        <v>1157809</v>
      </c>
      <c r="X67" s="6">
        <v>0.268540218</v>
      </c>
      <c r="Y67" s="6">
        <f>X67</f>
        <v>0.268540218</v>
      </c>
      <c r="Z67" s="6">
        <f t="shared" si="45"/>
        <v>0.30976383227330334</v>
      </c>
      <c r="AA67" s="6">
        <v>1861258</v>
      </c>
      <c r="AB67" s="6">
        <v>0.43169696200000002</v>
      </c>
      <c r="AC67" s="6">
        <f>AB67</f>
        <v>0.43169696200000002</v>
      </c>
      <c r="AD67" s="6">
        <f t="shared" si="50"/>
        <v>0.60400785636602727</v>
      </c>
      <c r="AE67" s="6">
        <v>0.73573357399999995</v>
      </c>
      <c r="AF67" s="6">
        <f>AE67</f>
        <v>0.73573357399999995</v>
      </c>
      <c r="AG67" s="6">
        <f t="shared" si="46"/>
        <v>1.1194765290307278</v>
      </c>
      <c r="AH67" s="6">
        <v>50.7925832574197</v>
      </c>
      <c r="AI67" s="6">
        <v>8076.7137757443516</v>
      </c>
      <c r="AJ67" s="6">
        <f>AI67</f>
        <v>8076.7137757443516</v>
      </c>
      <c r="AK67" s="6">
        <f t="shared" si="47"/>
        <v>0.70475658452732348</v>
      </c>
      <c r="AL67" s="6">
        <v>22897.972938640571</v>
      </c>
      <c r="AM67" s="6">
        <f>AL67</f>
        <v>22897.972938640571</v>
      </c>
      <c r="AN67" s="6">
        <f>AM67/$AM$63</f>
        <v>0.62553730750342584</v>
      </c>
      <c r="AO67" s="6">
        <f t="shared" si="1"/>
        <v>30974.686714384923</v>
      </c>
      <c r="AP67" s="6">
        <f>AO67</f>
        <v>30974.686714384923</v>
      </c>
      <c r="AQ67" s="6">
        <f t="shared" si="48"/>
        <v>0.64442558152208373</v>
      </c>
      <c r="AR67" s="6">
        <v>0.62887685100291479</v>
      </c>
      <c r="AS67" s="6">
        <f>AR67</f>
        <v>0.62887685100291479</v>
      </c>
    </row>
    <row r="68" spans="1:45" s="12" customFormat="1" x14ac:dyDescent="0.35">
      <c r="A68" s="36" t="s">
        <v>24</v>
      </c>
      <c r="B68" s="12" t="s">
        <v>47</v>
      </c>
      <c r="C68" s="12">
        <v>8761058</v>
      </c>
      <c r="F68" s="12">
        <v>7193563</v>
      </c>
      <c r="G68" s="12">
        <v>1567495</v>
      </c>
      <c r="H68" s="71">
        <f t="shared" si="51"/>
        <v>0.17891617656223713</v>
      </c>
      <c r="S68" s="12">
        <v>300758</v>
      </c>
      <c r="T68" s="12">
        <v>4.1809323000000002E-2</v>
      </c>
      <c r="W68" s="12">
        <v>947533</v>
      </c>
      <c r="X68" s="12">
        <v>0.13171956700000001</v>
      </c>
      <c r="AA68" s="12">
        <v>1450570</v>
      </c>
      <c r="AB68" s="12">
        <v>0.20164833500000001</v>
      </c>
      <c r="AE68" s="12">
        <v>0.72425942899999995</v>
      </c>
      <c r="AH68" s="12">
        <v>136.58312103548661</v>
      </c>
      <c r="AI68" s="12">
        <v>13475.69458061962</v>
      </c>
      <c r="AL68" s="12">
        <v>37646.285598638162</v>
      </c>
      <c r="AO68" s="12">
        <f t="shared" ref="AO68:AO115" si="52">AI68+AL68</f>
        <v>51121.980179257778</v>
      </c>
      <c r="AR68" s="12">
        <v>1.0135516222808789</v>
      </c>
    </row>
    <row r="69" spans="1:45" s="13" customFormat="1" ht="15" thickBot="1" x14ac:dyDescent="0.4">
      <c r="A69" s="37" t="s">
        <v>36</v>
      </c>
      <c r="B69" s="13" t="s">
        <v>47</v>
      </c>
      <c r="C69" s="13">
        <v>5870290</v>
      </c>
      <c r="D69" s="15">
        <f>AVERAGE(C68:C69)</f>
        <v>7315674</v>
      </c>
      <c r="E69" s="13">
        <f>D69/$D$63</f>
        <v>0.95731660938181329</v>
      </c>
      <c r="F69" s="13">
        <v>4871295</v>
      </c>
      <c r="G69" s="13">
        <v>998995</v>
      </c>
      <c r="H69" s="72">
        <f t="shared" si="51"/>
        <v>0.17017813430000903</v>
      </c>
      <c r="I69" s="15">
        <f>AVERAGE(H68:H69)</f>
        <v>0.17454715543112309</v>
      </c>
      <c r="J69" s="15">
        <f t="shared" si="43"/>
        <v>0.96591912722662343</v>
      </c>
      <c r="S69" s="13">
        <v>83430</v>
      </c>
      <c r="T69" s="13">
        <v>1.7126862999999999E-2</v>
      </c>
      <c r="U69" s="15">
        <f>AVERAGE(T68:T69)</f>
        <v>2.9468093000000001E-2</v>
      </c>
      <c r="V69" s="13">
        <f t="shared" si="44"/>
        <v>2.4467264830508078</v>
      </c>
      <c r="W69" s="13">
        <v>837901</v>
      </c>
      <c r="X69" s="13">
        <v>0.17200785399999999</v>
      </c>
      <c r="Y69" s="15">
        <f>AVERAGE(X68:X69)</f>
        <v>0.1518637105</v>
      </c>
      <c r="Z69" s="13">
        <f>Y69/$Y$63</f>
        <v>0.17517631175723369</v>
      </c>
      <c r="AA69" s="13">
        <v>1215788</v>
      </c>
      <c r="AB69" s="13">
        <v>0.249582093</v>
      </c>
      <c r="AC69" s="15">
        <f>AVERAGE(AB68:AB69)</f>
        <v>0.22561521400000001</v>
      </c>
      <c r="AD69" s="13">
        <f t="shared" si="50"/>
        <v>0.31566903121199752</v>
      </c>
      <c r="AE69" s="13">
        <v>0.79574235000000004</v>
      </c>
      <c r="AF69" s="15">
        <f>AVERAGE(AE68:AE69)</f>
        <v>0.7600008895</v>
      </c>
      <c r="AG69" s="13">
        <f>AF69/$AF$63</f>
        <v>1.1564011592024015</v>
      </c>
      <c r="AH69" s="13">
        <v>37.888035523545987</v>
      </c>
      <c r="AI69" s="13">
        <v>9125.3921918942633</v>
      </c>
      <c r="AJ69" s="15">
        <f>AVERAGE(AI68:AI69)</f>
        <v>11300.543386256941</v>
      </c>
      <c r="AK69" s="13">
        <f t="shared" si="47"/>
        <v>0.98606098734349412</v>
      </c>
      <c r="AL69" s="13">
        <v>23992.708800737179</v>
      </c>
      <c r="AM69" s="15">
        <f>AVERAGE(AL68:AL69)</f>
        <v>30819.49719968767</v>
      </c>
      <c r="AN69" s="13">
        <f>AM69/$AM$63</f>
        <v>0.84194113376598989</v>
      </c>
      <c r="AO69" s="13">
        <f t="shared" si="52"/>
        <v>33118.100992631444</v>
      </c>
      <c r="AP69" s="15">
        <f>AVERAGE(AO68:AO69)</f>
        <v>42120.040585944611</v>
      </c>
      <c r="AQ69" s="13">
        <f t="shared" si="48"/>
        <v>0.87630367011026333</v>
      </c>
      <c r="AR69" s="13">
        <v>0.41519350321403709</v>
      </c>
      <c r="AS69" s="15">
        <f>AVERAGE(AR68:AR69)</f>
        <v>0.71437256274745797</v>
      </c>
    </row>
    <row r="70" spans="1:45" s="17" customFormat="1" x14ac:dyDescent="0.35">
      <c r="A70" s="42" t="s">
        <v>29</v>
      </c>
      <c r="B70" s="17" t="s">
        <v>48</v>
      </c>
      <c r="C70" s="17">
        <v>4778972</v>
      </c>
      <c r="F70" s="17">
        <v>4503875</v>
      </c>
      <c r="G70" s="17">
        <v>275097</v>
      </c>
      <c r="H70" s="77">
        <f t="shared" si="51"/>
        <v>5.7564053524481837E-2</v>
      </c>
      <c r="S70" s="17">
        <v>781503</v>
      </c>
      <c r="T70" s="17">
        <v>0.17351791499999999</v>
      </c>
      <c r="W70" s="17">
        <v>3580934</v>
      </c>
      <c r="X70" s="17">
        <v>0.79507846000000004</v>
      </c>
      <c r="AA70" s="17">
        <v>3302629</v>
      </c>
      <c r="AB70" s="17">
        <v>0.73328611499999996</v>
      </c>
      <c r="AE70" s="17">
        <v>0.57666937500000004</v>
      </c>
      <c r="AH70" s="17">
        <v>354.90367284858883</v>
      </c>
      <c r="AI70" s="17">
        <v>8437.104662778127</v>
      </c>
      <c r="AL70" s="17">
        <v>6606.9622099774224</v>
      </c>
      <c r="AO70" s="17">
        <f t="shared" si="52"/>
        <v>15044.066872755549</v>
      </c>
      <c r="AR70" s="17">
        <v>4.2064628451785504</v>
      </c>
    </row>
    <row r="71" spans="1:45" s="9" customFormat="1" ht="15" thickBot="1" x14ac:dyDescent="0.4">
      <c r="A71" s="34" t="s">
        <v>29</v>
      </c>
      <c r="B71" s="9" t="s">
        <v>47</v>
      </c>
      <c r="C71" s="9">
        <v>712598</v>
      </c>
      <c r="D71" s="9">
        <f>AVERAGE(C70:C71)</f>
        <v>2745785</v>
      </c>
      <c r="E71" s="9">
        <f t="shared" si="42"/>
        <v>0.35930873714321365</v>
      </c>
      <c r="F71" s="9">
        <v>700002</v>
      </c>
      <c r="G71" s="9">
        <v>12596</v>
      </c>
      <c r="H71" s="68">
        <f t="shared" si="51"/>
        <v>1.767616524323672E-2</v>
      </c>
      <c r="I71" s="9">
        <f>AVERAGE(H70:H71)</f>
        <v>3.7620109383859276E-2</v>
      </c>
      <c r="J71" s="9">
        <f t="shared" si="43"/>
        <v>0.20818433352565605</v>
      </c>
      <c r="S71" s="9">
        <v>129365</v>
      </c>
      <c r="T71" s="9">
        <v>0.18480661500000001</v>
      </c>
      <c r="U71" s="9">
        <f>AVERAGE(T70:T71)</f>
        <v>0.17916226499999999</v>
      </c>
      <c r="V71" s="9">
        <f t="shared" si="44"/>
        <v>14.875786449393479</v>
      </c>
      <c r="W71" s="9">
        <v>1806084</v>
      </c>
      <c r="X71" s="9">
        <v>2.5801126280000002</v>
      </c>
      <c r="Y71" s="9">
        <f>AVERAGE(X70:X71)</f>
        <v>1.6875955440000001</v>
      </c>
      <c r="Z71" s="9">
        <f t="shared" si="45"/>
        <v>1.9466583699458759</v>
      </c>
      <c r="AA71" s="9">
        <v>982731</v>
      </c>
      <c r="AB71" s="9">
        <v>1.403897417</v>
      </c>
      <c r="AC71" s="9">
        <f>AVERAGE(AB70:AB71)</f>
        <v>1.0685917659999999</v>
      </c>
      <c r="AD71" s="9">
        <f t="shared" si="50"/>
        <v>1.4951178227472617</v>
      </c>
      <c r="AE71" s="9">
        <v>0.48884079200000002</v>
      </c>
      <c r="AF71" s="9">
        <f>AVERAGE(AE70:AE71)</f>
        <v>0.5327550835</v>
      </c>
      <c r="AG71" s="9">
        <f t="shared" si="46"/>
        <v>0.81062878299482855</v>
      </c>
      <c r="AH71" s="9">
        <v>58.748480348837681</v>
      </c>
      <c r="AI71" s="9">
        <v>1311.313066671258</v>
      </c>
      <c r="AJ71" s="9">
        <f>AVERAGE(AI70:AI71)</f>
        <v>4874.2088647246928</v>
      </c>
      <c r="AK71" s="9">
        <f t="shared" si="47"/>
        <v>0.42531292889100741</v>
      </c>
      <c r="AL71" s="9">
        <v>302.51618882385338</v>
      </c>
      <c r="AM71" s="9">
        <f>AVERAGE(AL70:AL71)</f>
        <v>3454.739199400638</v>
      </c>
      <c r="AN71" s="9">
        <f>AM71/$AM$63</f>
        <v>9.4378147039941282E-2</v>
      </c>
      <c r="AO71" s="9">
        <f t="shared" si="52"/>
        <v>1613.8292554951113</v>
      </c>
      <c r="AP71" s="9">
        <f>AVERAGE(AO70:AO71)</f>
        <v>8328.9480641253303</v>
      </c>
      <c r="AQ71" s="9">
        <f t="shared" si="48"/>
        <v>0.17328301813617816</v>
      </c>
      <c r="AR71" s="9">
        <v>4.4801262064725327</v>
      </c>
      <c r="AS71" s="9">
        <f>AVERAGE(AR70:AR71)</f>
        <v>4.3432945258255415</v>
      </c>
    </row>
    <row r="72" spans="1:45" s="8" customFormat="1" x14ac:dyDescent="0.35">
      <c r="A72" s="33" t="s">
        <v>28</v>
      </c>
      <c r="B72" s="8" t="s">
        <v>47</v>
      </c>
      <c r="C72" s="8">
        <v>6228317</v>
      </c>
      <c r="F72" s="8">
        <v>4926320</v>
      </c>
      <c r="G72" s="8">
        <v>1301997</v>
      </c>
      <c r="H72" s="67">
        <f t="shared" si="51"/>
        <v>0.20904475478688705</v>
      </c>
      <c r="S72" s="8">
        <v>375262</v>
      </c>
      <c r="T72" s="8">
        <v>7.6174913999999996E-2</v>
      </c>
      <c r="W72" s="8">
        <v>5159593</v>
      </c>
      <c r="X72" s="8">
        <v>1.0473523849999999</v>
      </c>
      <c r="AA72" s="8">
        <v>3690259</v>
      </c>
      <c r="AB72" s="8">
        <v>0.74909039600000005</v>
      </c>
      <c r="AE72" s="8">
        <v>0.675894836</v>
      </c>
      <c r="AH72" s="8">
        <v>170.4175954289455</v>
      </c>
      <c r="AI72" s="8">
        <v>9228.4704709471607</v>
      </c>
      <c r="AK72" s="8">
        <f t="shared" si="47"/>
        <v>0</v>
      </c>
      <c r="AL72" s="8">
        <v>31269.861090829691</v>
      </c>
      <c r="AO72" s="8">
        <f t="shared" si="52"/>
        <v>40498.331561776853</v>
      </c>
      <c r="AR72" s="8">
        <v>1.846650492792385</v>
      </c>
    </row>
    <row r="73" spans="1:45" s="9" customFormat="1" ht="15" thickBot="1" x14ac:dyDescent="0.4">
      <c r="A73" s="34" t="s">
        <v>27</v>
      </c>
      <c r="B73" s="9" t="s">
        <v>48</v>
      </c>
      <c r="C73" s="9">
        <v>3513584</v>
      </c>
      <c r="D73" s="9">
        <f>AVERAGE(C72:C73)</f>
        <v>4870950.5</v>
      </c>
      <c r="E73" s="9">
        <f t="shared" si="42"/>
        <v>0.63740426611774226</v>
      </c>
      <c r="F73" s="9">
        <v>3497291</v>
      </c>
      <c r="G73" s="9">
        <v>16293</v>
      </c>
      <c r="H73" s="68">
        <f t="shared" si="51"/>
        <v>4.637145433267E-3</v>
      </c>
      <c r="I73" s="9">
        <f>AVERAGE(H72:H73)</f>
        <v>0.10684095011007702</v>
      </c>
      <c r="J73" s="9">
        <f t="shared" si="43"/>
        <v>0.59124261880688034</v>
      </c>
      <c r="S73" s="9">
        <v>370213</v>
      </c>
      <c r="T73" s="9">
        <v>0.10585707599999999</v>
      </c>
      <c r="U73" s="9">
        <f>AVERAGE(T72:T73)</f>
        <v>9.1015994999999988E-2</v>
      </c>
      <c r="V73" s="9">
        <f t="shared" si="44"/>
        <v>7.5570294062707033</v>
      </c>
      <c r="W73" s="9">
        <v>3002655</v>
      </c>
      <c r="X73" s="9">
        <v>0.85856595899999999</v>
      </c>
      <c r="Y73" s="9">
        <f>AVERAGE(X72:X73)</f>
        <v>0.95295917199999991</v>
      </c>
      <c r="Z73" s="9">
        <f t="shared" si="45"/>
        <v>1.0992479536853359</v>
      </c>
      <c r="AA73" s="9">
        <v>2594622</v>
      </c>
      <c r="AB73" s="9">
        <v>0.74189479800000002</v>
      </c>
      <c r="AC73" s="9">
        <f>AVERAGE(AB72:AB73)</f>
        <v>0.74549259700000003</v>
      </c>
      <c r="AD73" s="9">
        <f t="shared" si="50"/>
        <v>1.0430543299739798</v>
      </c>
      <c r="AE73" s="9">
        <v>0.58746091</v>
      </c>
      <c r="AF73" s="9">
        <f>AVERAGE(AE72:AE73)</f>
        <v>0.631677873</v>
      </c>
      <c r="AG73" s="9">
        <f t="shared" si="46"/>
        <v>0.96114759163016394</v>
      </c>
      <c r="AH73" s="9">
        <v>168.12469489726161</v>
      </c>
      <c r="AI73" s="9">
        <v>6551.4718332973234</v>
      </c>
      <c r="AJ73" s="9">
        <f>AVERAGE(AI72:AI73)</f>
        <v>7889.9711521222416</v>
      </c>
      <c r="AK73" s="9">
        <f t="shared" si="47"/>
        <v>0.68846182687417623</v>
      </c>
      <c r="AL73" s="9">
        <v>391.3064674902385</v>
      </c>
      <c r="AM73" s="9">
        <f>AVERAGE(AL72:AL73)</f>
        <v>15830.583779159964</v>
      </c>
      <c r="AN73" s="9">
        <f>AM73/$AM$63</f>
        <v>0.43246713497125133</v>
      </c>
      <c r="AO73" s="9">
        <f t="shared" si="52"/>
        <v>6942.7783007875623</v>
      </c>
      <c r="AP73" s="9">
        <f>AVERAGE(AO72:AO73)</f>
        <v>23720.554931282208</v>
      </c>
      <c r="AQ73" s="9">
        <f t="shared" si="48"/>
        <v>0.49350401980075714</v>
      </c>
      <c r="AR73" s="9">
        <v>2.566212588181811</v>
      </c>
      <c r="AS73" s="9">
        <f>AVERAGE(AR72:AR73)</f>
        <v>2.206431540487098</v>
      </c>
    </row>
    <row r="74" spans="1:45" s="2" customFormat="1" x14ac:dyDescent="0.35">
      <c r="A74" s="28" t="s">
        <v>30</v>
      </c>
      <c r="B74" s="2" t="s">
        <v>48</v>
      </c>
      <c r="C74" s="2">
        <v>4461117</v>
      </c>
      <c r="F74" s="2">
        <v>2132825</v>
      </c>
      <c r="G74" s="2">
        <v>2328292</v>
      </c>
      <c r="H74" s="61">
        <f t="shared" si="51"/>
        <v>0.52190785401952022</v>
      </c>
      <c r="S74" s="2">
        <v>0</v>
      </c>
      <c r="T74" s="2">
        <v>0</v>
      </c>
      <c r="W74" s="2">
        <v>657763</v>
      </c>
      <c r="X74" s="2">
        <v>0.30839989200000001</v>
      </c>
      <c r="AA74" s="2">
        <v>1795148</v>
      </c>
      <c r="AB74" s="2">
        <v>0.84167618099999997</v>
      </c>
      <c r="AE74" s="2">
        <v>0.68914485000000003</v>
      </c>
      <c r="AH74" s="2">
        <v>0</v>
      </c>
      <c r="AI74" s="2">
        <v>3995.4190008358928</v>
      </c>
      <c r="AL74" s="2">
        <v>55918.229780014881</v>
      </c>
      <c r="AO74" s="2">
        <f t="shared" si="52"/>
        <v>59913.648780850774</v>
      </c>
      <c r="AR74" s="2">
        <v>0</v>
      </c>
    </row>
    <row r="75" spans="1:45" s="4" customFormat="1" ht="15" thickBot="1" x14ac:dyDescent="0.4">
      <c r="A75" s="39" t="s">
        <v>32</v>
      </c>
      <c r="B75" s="4" t="s">
        <v>48</v>
      </c>
      <c r="C75" s="4">
        <v>5770464</v>
      </c>
      <c r="D75" s="4">
        <f>AVERAGE(C74:C75)</f>
        <v>5115790.5</v>
      </c>
      <c r="E75" s="4">
        <f>D75/$D$78</f>
        <v>1.0862709298459692</v>
      </c>
      <c r="F75" s="4">
        <v>3423159</v>
      </c>
      <c r="G75" s="4">
        <v>2347305</v>
      </c>
      <c r="H75" s="74">
        <f t="shared" si="51"/>
        <v>0.40677924686818945</v>
      </c>
      <c r="I75" s="4">
        <f>AVERAGE(H74:H75)</f>
        <v>0.46434355044385484</v>
      </c>
      <c r="J75" s="4">
        <f>I75/$I$78</f>
        <v>1.5926710537033231</v>
      </c>
      <c r="S75" s="4">
        <v>1485</v>
      </c>
      <c r="T75" s="4">
        <v>4.3381000000000002E-4</v>
      </c>
      <c r="U75" s="4">
        <f>AVERAGE(T74:T75)</f>
        <v>2.1690500000000001E-4</v>
      </c>
      <c r="V75" s="4">
        <f>U75/$U$78</f>
        <v>2</v>
      </c>
      <c r="W75" s="4">
        <v>704847</v>
      </c>
      <c r="X75" s="4">
        <v>0.205905422</v>
      </c>
      <c r="Y75" s="4">
        <f>AVERAGE(X74:X75)</f>
        <v>0.25715265700000001</v>
      </c>
      <c r="Z75" s="4">
        <f>Y75/$Y$78</f>
        <v>1.3024003373858157</v>
      </c>
      <c r="AA75" s="4">
        <v>2197004</v>
      </c>
      <c r="AB75" s="4">
        <v>0.64180600399999999</v>
      </c>
      <c r="AC75" s="4">
        <f>AVERAGE(AB74:AB75)</f>
        <v>0.74174109249999998</v>
      </c>
      <c r="AD75" s="4">
        <f>AC75/$AC$78</f>
        <v>1.0984125038374881</v>
      </c>
      <c r="AE75" s="4">
        <v>0.71371285600000001</v>
      </c>
      <c r="AF75" s="4">
        <f>AVERAGE(AE74:AE75)</f>
        <v>0.70142885300000002</v>
      </c>
      <c r="AG75" s="4">
        <f>AF75/$AF$78</f>
        <v>0.97514696784216837</v>
      </c>
      <c r="AH75" s="4">
        <v>0.67438250931877985</v>
      </c>
      <c r="AI75" s="4">
        <v>6412.6004297035133</v>
      </c>
      <c r="AJ75" s="4">
        <f>AVERAGE(AI74:AI75)</f>
        <v>5204.0097152697035</v>
      </c>
      <c r="AK75" s="4">
        <f>AJ75/$AJ$78</f>
        <v>0.88509975043970357</v>
      </c>
      <c r="AL75" s="4">
        <v>56374.862067892609</v>
      </c>
      <c r="AM75" s="4">
        <f>AVERAGE(AL74:AL75)</f>
        <v>56146.545923953745</v>
      </c>
      <c r="AN75" s="4">
        <f>AM75/$AM$78</f>
        <v>1.4882118433805309</v>
      </c>
      <c r="AO75" s="4">
        <f t="shared" si="52"/>
        <v>62787.46249759612</v>
      </c>
      <c r="AP75" s="4">
        <f>AVERAGE(AO74:AO75)</f>
        <v>61350.555639223443</v>
      </c>
      <c r="AQ75" s="4">
        <f>AP75/$AP$78</f>
        <v>1.4068938332962109</v>
      </c>
      <c r="AR75" s="4">
        <v>1.05165216001141E-2</v>
      </c>
      <c r="AS75" s="4">
        <f>AVERAGE(AR74:AR75)</f>
        <v>5.25826080005705E-3</v>
      </c>
    </row>
    <row r="76" spans="1:45" s="2" customFormat="1" x14ac:dyDescent="0.35">
      <c r="A76" s="28" t="s">
        <v>20</v>
      </c>
      <c r="B76" s="2" t="s">
        <v>48</v>
      </c>
      <c r="C76" s="2">
        <v>1630560</v>
      </c>
      <c r="F76" s="2">
        <v>1615629</v>
      </c>
      <c r="G76" s="2">
        <v>14931</v>
      </c>
      <c r="H76" s="61">
        <f t="shared" si="51"/>
        <v>9.1569767441860468E-3</v>
      </c>
      <c r="S76" s="2">
        <v>0</v>
      </c>
      <c r="T76" s="2">
        <v>0</v>
      </c>
      <c r="W76" s="2">
        <v>273339</v>
      </c>
      <c r="X76" s="2">
        <v>0.169184262</v>
      </c>
      <c r="AA76" s="2">
        <v>1311963</v>
      </c>
      <c r="AB76" s="2">
        <v>0.81204472100000002</v>
      </c>
      <c r="AE76" s="2">
        <v>0.74387921000000001</v>
      </c>
      <c r="AH76" s="2">
        <v>0</v>
      </c>
      <c r="AI76" s="2">
        <v>3026.5562364007801</v>
      </c>
      <c r="AL76" s="2">
        <v>358.59552360502983</v>
      </c>
      <c r="AO76" s="2">
        <f t="shared" si="52"/>
        <v>3385.15176000581</v>
      </c>
      <c r="AR76" s="2">
        <v>0</v>
      </c>
    </row>
    <row r="77" spans="1:45" s="3" customFormat="1" ht="15" thickBot="1" x14ac:dyDescent="0.4">
      <c r="A77" s="29" t="s">
        <v>23</v>
      </c>
      <c r="B77" s="3" t="s">
        <v>48</v>
      </c>
      <c r="C77" s="3">
        <v>6975850</v>
      </c>
      <c r="D77" s="3">
        <f>AVERAGE(C76:C77)</f>
        <v>4303205</v>
      </c>
      <c r="E77" s="3">
        <f t="shared" ref="E77:E81" si="53">D77/$D$78</f>
        <v>0.91372907015403071</v>
      </c>
      <c r="F77" s="3">
        <v>5382868</v>
      </c>
      <c r="G77" s="3">
        <v>1592982</v>
      </c>
      <c r="H77" s="62">
        <f t="shared" si="51"/>
        <v>0.22835668771547554</v>
      </c>
      <c r="I77" s="3">
        <f>AVERAGE(H76:H77)</f>
        <v>0.1187568322298308</v>
      </c>
      <c r="J77" s="3">
        <f t="shared" ref="J77:J81" si="54">I77/$I$78</f>
        <v>0.40732894629667721</v>
      </c>
      <c r="S77" s="3">
        <v>0</v>
      </c>
      <c r="T77" s="3">
        <v>0</v>
      </c>
      <c r="U77" s="3">
        <f>AVERAGE(T76:T77)</f>
        <v>0</v>
      </c>
      <c r="V77" s="3">
        <f t="shared" ref="V77:V89" si="55">U77/$U$78</f>
        <v>0</v>
      </c>
      <c r="W77" s="3">
        <v>572151</v>
      </c>
      <c r="X77" s="3">
        <v>0.106291107</v>
      </c>
      <c r="Y77" s="3">
        <f>AVERAGE(X76:X77)</f>
        <v>0.13773768450000001</v>
      </c>
      <c r="Z77" s="3">
        <f t="shared" ref="Z77:Z80" si="56">Y77/$Y$78</f>
        <v>0.69759966261418427</v>
      </c>
      <c r="AA77" s="3">
        <v>2183354</v>
      </c>
      <c r="AB77" s="3">
        <v>0.40561165500000002</v>
      </c>
      <c r="AC77" s="3">
        <f>AVERAGE(AB76:AB77)</f>
        <v>0.60882818800000005</v>
      </c>
      <c r="AD77" s="3">
        <f t="shared" ref="AD77:AD81" si="57">AC77/$AC$78</f>
        <v>0.90158749616251177</v>
      </c>
      <c r="AE77" s="3">
        <v>0.73048621499999999</v>
      </c>
      <c r="AF77" s="3">
        <f>AVERAGE(AE76:AE77)</f>
        <v>0.7371827125</v>
      </c>
      <c r="AG77" s="3">
        <f t="shared" ref="AG77:AG80" si="58">AF77/$AF$78</f>
        <v>1.0248530321578315</v>
      </c>
      <c r="AH77" s="3">
        <v>0</v>
      </c>
      <c r="AI77" s="3">
        <v>10083.721395891131</v>
      </c>
      <c r="AJ77" s="3">
        <f>AVERAGE(AI76:AI77)</f>
        <v>6555.1388161459554</v>
      </c>
      <c r="AK77" s="3">
        <f t="shared" ref="AK77:AK81" si="59">AJ77/$AJ$78</f>
        <v>1.1149002495602962</v>
      </c>
      <c r="AL77" s="3">
        <v>38258.402945776419</v>
      </c>
      <c r="AM77" s="3">
        <f>AVERAGE(AL76:AL77)</f>
        <v>19308.499234690724</v>
      </c>
      <c r="AN77" s="3">
        <f>AM77/$AM$78</f>
        <v>0.51178815661946908</v>
      </c>
      <c r="AO77" s="3">
        <f t="shared" si="52"/>
        <v>48342.12434166755</v>
      </c>
      <c r="AP77" s="3">
        <f>AVERAGE(AO76:AO77)</f>
        <v>25863.638050836678</v>
      </c>
      <c r="AQ77" s="3">
        <f t="shared" ref="AQ77:AQ81" si="60">AP77/$AP$78</f>
        <v>0.59310616670378924</v>
      </c>
      <c r="AR77" s="3">
        <v>0</v>
      </c>
      <c r="AS77" s="3">
        <f>AVERAGE(AR76:AR77)</f>
        <v>0</v>
      </c>
    </row>
    <row r="78" spans="1:45" s="26" customFormat="1" ht="15" thickBot="1" x14ac:dyDescent="0.4">
      <c r="A78" s="25" t="s">
        <v>62</v>
      </c>
      <c r="D78" s="26">
        <f>AVERAGE(D75:D77)</f>
        <v>4709497.75</v>
      </c>
      <c r="H78" s="63"/>
      <c r="I78" s="26">
        <f>AVERAGE(I75:I77)</f>
        <v>0.29155019133684279</v>
      </c>
      <c r="U78" s="26">
        <f>AVERAGE(U75:U77)</f>
        <v>1.0845250000000001E-4</v>
      </c>
      <c r="Y78" s="26">
        <f>AVERAGE(Y75:Y77)</f>
        <v>0.19744517075000001</v>
      </c>
      <c r="AC78" s="26">
        <f>AVERAGE(AC75:AC77)</f>
        <v>0.67528464025000001</v>
      </c>
      <c r="AF78" s="26">
        <f>AVERAGE(AF75:AF77)</f>
        <v>0.71930578275000001</v>
      </c>
      <c r="AJ78" s="26">
        <f>AVERAGE(AJ75:AJ77)</f>
        <v>5879.5742657078299</v>
      </c>
      <c r="AM78" s="26">
        <f>AVERAGE(AM75:AM77)</f>
        <v>37727.522579322234</v>
      </c>
      <c r="AO78" s="26">
        <f t="shared" si="52"/>
        <v>0</v>
      </c>
      <c r="AP78" s="26">
        <f>AVERAGE(AP75:AP77)</f>
        <v>43607.096845030057</v>
      </c>
      <c r="AQ78" s="27"/>
      <c r="AS78" s="26">
        <f>AVERAGE(AS75:AS77)</f>
        <v>2.629130400028525E-3</v>
      </c>
    </row>
    <row r="79" spans="1:45" s="12" customFormat="1" x14ac:dyDescent="0.35">
      <c r="A79" s="36" t="s">
        <v>40</v>
      </c>
      <c r="B79" s="12" t="s">
        <v>48</v>
      </c>
      <c r="C79" s="12">
        <v>3267850</v>
      </c>
      <c r="F79" s="12">
        <v>2797571</v>
      </c>
      <c r="G79" s="12">
        <v>470279</v>
      </c>
      <c r="H79" s="71">
        <f t="shared" si="51"/>
        <v>0.14391082822038956</v>
      </c>
      <c r="S79" s="12">
        <v>115187</v>
      </c>
      <c r="T79" s="12">
        <v>4.1173933000000003E-2</v>
      </c>
      <c r="W79" s="12">
        <v>471971</v>
      </c>
      <c r="X79" s="12">
        <v>0.16870742499999999</v>
      </c>
      <c r="AA79" s="12">
        <v>1880047</v>
      </c>
      <c r="AB79" s="12">
        <v>0.67202834199999995</v>
      </c>
      <c r="AE79" s="12">
        <v>0.62759335299999996</v>
      </c>
      <c r="AH79" s="12">
        <v>52.309830370977977</v>
      </c>
      <c r="AI79" s="12">
        <v>5240.6870369521503</v>
      </c>
      <c r="AL79" s="12">
        <v>11294.61819338623</v>
      </c>
      <c r="AO79" s="12">
        <f t="shared" si="52"/>
        <v>16535.305230338381</v>
      </c>
      <c r="AR79" s="12">
        <v>0.99814833440998674</v>
      </c>
    </row>
    <row r="80" spans="1:45" s="13" customFormat="1" ht="15" thickBot="1" x14ac:dyDescent="0.4">
      <c r="A80" s="37" t="s">
        <v>41</v>
      </c>
      <c r="B80" s="13" t="s">
        <v>48</v>
      </c>
      <c r="C80" s="13">
        <v>2813766</v>
      </c>
      <c r="D80" s="13">
        <f>AVERAGE(C79:C80)</f>
        <v>3040808</v>
      </c>
      <c r="E80" s="13">
        <f t="shared" si="53"/>
        <v>0.64567564556114287</v>
      </c>
      <c r="F80" s="13">
        <v>2714536</v>
      </c>
      <c r="G80" s="13">
        <v>99230</v>
      </c>
      <c r="H80" s="72">
        <f t="shared" si="51"/>
        <v>3.526590341911872E-2</v>
      </c>
      <c r="I80" s="13">
        <f>AVERAGE(H79:H80)</f>
        <v>8.9588365819754143E-2</v>
      </c>
      <c r="J80" s="13">
        <f t="shared" si="54"/>
        <v>0.30728282292995701</v>
      </c>
      <c r="S80" s="13">
        <v>921760</v>
      </c>
      <c r="T80" s="13">
        <v>0.339564478</v>
      </c>
      <c r="U80" s="13">
        <f>AVERAGE(T79:T80)</f>
        <v>0.1903692055</v>
      </c>
      <c r="V80" s="13">
        <f t="shared" si="55"/>
        <v>1755.3233489315598</v>
      </c>
      <c r="W80" s="13">
        <v>1887069</v>
      </c>
      <c r="X80" s="13">
        <v>0.69517184499999995</v>
      </c>
      <c r="Y80" s="13">
        <f>AVERAGE(X79:X80)</f>
        <v>0.43193963499999999</v>
      </c>
      <c r="Z80" s="13">
        <f t="shared" si="56"/>
        <v>2.1876434524038615</v>
      </c>
      <c r="AA80" s="13">
        <v>3202778</v>
      </c>
      <c r="AB80" s="13">
        <v>1.179862046</v>
      </c>
      <c r="AC80" s="13">
        <f>AVERAGE(AB79:AB80)</f>
        <v>0.92594519399999997</v>
      </c>
      <c r="AD80" s="13">
        <f t="shared" si="57"/>
        <v>1.3711924406531768</v>
      </c>
      <c r="AE80" s="13">
        <v>0.54567659700000004</v>
      </c>
      <c r="AF80" s="13">
        <f>AVERAGE(AE79:AE80)</f>
        <v>0.58663497499999995</v>
      </c>
      <c r="AG80" s="13">
        <f t="shared" si="58"/>
        <v>0.81555715117042127</v>
      </c>
      <c r="AH80" s="13">
        <v>418.59853319170281</v>
      </c>
      <c r="AI80" s="13">
        <v>5085.1376521060383</v>
      </c>
      <c r="AJ80" s="13">
        <f>AVERAGE(AI79:AI80)</f>
        <v>5162.9123445290943</v>
      </c>
      <c r="AK80" s="13">
        <f t="shared" si="59"/>
        <v>0.87810989558230235</v>
      </c>
      <c r="AL80" s="13">
        <v>2383.1916018570159</v>
      </c>
      <c r="AM80" s="13">
        <f>AVERAGE(AL79:AL80)</f>
        <v>6838.9048976216227</v>
      </c>
      <c r="AN80" s="13">
        <f>AM80/$AM$78</f>
        <v>0.18127097752689178</v>
      </c>
      <c r="AO80" s="13">
        <f t="shared" si="52"/>
        <v>7468.3292539630547</v>
      </c>
      <c r="AP80" s="13">
        <f>AVERAGE(AO79:AO80)</f>
        <v>12001.817242150719</v>
      </c>
      <c r="AQ80" s="13">
        <f t="shared" si="60"/>
        <v>0.2752262386281415</v>
      </c>
      <c r="AR80" s="13">
        <v>8.23180338133694</v>
      </c>
      <c r="AS80" s="13">
        <f>AVERAGE(AR79:AR80)</f>
        <v>4.6149758578734632</v>
      </c>
    </row>
    <row r="81" spans="1:45" s="14" customFormat="1" ht="15" thickBot="1" x14ac:dyDescent="0.4">
      <c r="A81" s="38" t="s">
        <v>37</v>
      </c>
      <c r="B81" s="14" t="s">
        <v>48</v>
      </c>
      <c r="C81" s="14">
        <v>3686374</v>
      </c>
      <c r="D81" s="14">
        <f>C81</f>
        <v>3686374</v>
      </c>
      <c r="E81" s="14">
        <f t="shared" si="53"/>
        <v>0.78275310780220675</v>
      </c>
      <c r="F81" s="14">
        <v>3682402</v>
      </c>
      <c r="G81" s="14">
        <v>3972</v>
      </c>
      <c r="H81" s="73">
        <f t="shared" si="51"/>
        <v>1.0774815577583826E-3</v>
      </c>
      <c r="I81" s="14">
        <f>H81</f>
        <v>1.0774815577583826E-3</v>
      </c>
      <c r="J81" s="14">
        <f t="shared" si="54"/>
        <v>3.69569833865591E-3</v>
      </c>
      <c r="S81" s="14">
        <v>206260</v>
      </c>
      <c r="T81" s="14">
        <v>5.6012353000000001E-2</v>
      </c>
      <c r="U81" s="14">
        <f>T81</f>
        <v>5.6012353000000001E-2</v>
      </c>
      <c r="V81" s="14">
        <f t="shared" si="55"/>
        <v>516.46898872778399</v>
      </c>
      <c r="W81" s="14">
        <v>2185823</v>
      </c>
      <c r="X81" s="14">
        <v>0.59358619700000004</v>
      </c>
      <c r="Y81" s="14">
        <f>X81</f>
        <v>0.59358619700000004</v>
      </c>
      <c r="Z81" s="14">
        <f>Y81/$Y$78</f>
        <v>3.0063343395295474</v>
      </c>
      <c r="AA81" s="14">
        <v>2040924</v>
      </c>
      <c r="AB81" s="14">
        <v>0.55423715299999998</v>
      </c>
      <c r="AC81" s="14">
        <f>AB81</f>
        <v>0.55423715299999998</v>
      </c>
      <c r="AD81" s="14">
        <f t="shared" si="57"/>
        <v>0.82074597875469735</v>
      </c>
      <c r="AE81" s="14">
        <v>0.64515435200000004</v>
      </c>
      <c r="AF81" s="14">
        <f>AE81</f>
        <v>0.64515435200000004</v>
      </c>
      <c r="AG81" s="14">
        <f>AF81/$AF$78</f>
        <v>0.89691250574059145</v>
      </c>
      <c r="AH81" s="14">
        <v>93.66877870174514</v>
      </c>
      <c r="AI81" s="14">
        <v>6898.2400897945654</v>
      </c>
      <c r="AJ81" s="14">
        <f>AI81</f>
        <v>6898.2400897945654</v>
      </c>
      <c r="AK81" s="14">
        <f t="shared" si="59"/>
        <v>1.1732550314106969</v>
      </c>
      <c r="AL81" s="14">
        <v>95.394911242326614</v>
      </c>
      <c r="AM81" s="14">
        <f>AL81</f>
        <v>95.394911242326614</v>
      </c>
      <c r="AN81" s="14">
        <f>AM81/$AM$78</f>
        <v>2.5285230707041131E-3</v>
      </c>
      <c r="AO81" s="14">
        <f t="shared" si="52"/>
        <v>6993.6350010368924</v>
      </c>
      <c r="AP81" s="14">
        <f>AO81</f>
        <v>6993.6350010368924</v>
      </c>
      <c r="AQ81" s="14">
        <f t="shared" si="60"/>
        <v>0.16037836744534309</v>
      </c>
      <c r="AR81" s="14">
        <v>1.3578648681758869</v>
      </c>
      <c r="AS81" s="14">
        <f>AR81</f>
        <v>1.3578648681758869</v>
      </c>
    </row>
    <row r="82" spans="1:45" s="11" customFormat="1" ht="15" thickBot="1" x14ac:dyDescent="0.4">
      <c r="A82" s="25" t="s">
        <v>30</v>
      </c>
      <c r="B82" s="11" t="s">
        <v>49</v>
      </c>
      <c r="C82" s="11">
        <v>8326082</v>
      </c>
      <c r="D82" s="11">
        <f>C82</f>
        <v>8326082</v>
      </c>
      <c r="E82" s="11">
        <f>D82/$D$83</f>
        <v>1</v>
      </c>
      <c r="F82" s="11">
        <v>8050622</v>
      </c>
      <c r="G82" s="11">
        <v>275460</v>
      </c>
      <c r="H82" s="70">
        <f t="shared" si="51"/>
        <v>3.3083988363314221E-2</v>
      </c>
      <c r="I82" s="11">
        <f>H82</f>
        <v>3.3083988363314221E-2</v>
      </c>
      <c r="J82" s="11">
        <f>I82/$I$83</f>
        <v>1</v>
      </c>
      <c r="S82" s="11">
        <v>9844</v>
      </c>
      <c r="T82" s="11">
        <v>1.222763E-3</v>
      </c>
      <c r="U82" s="11">
        <f>T82</f>
        <v>1.222763E-3</v>
      </c>
      <c r="V82" s="11">
        <f t="shared" si="55"/>
        <v>11.274640971854037</v>
      </c>
      <c r="W82" s="11">
        <v>11029921</v>
      </c>
      <c r="X82" s="11">
        <v>1.3700706600000001</v>
      </c>
      <c r="Y82" s="11">
        <f>X82</f>
        <v>1.3700706600000001</v>
      </c>
      <c r="Z82" s="11">
        <f>Y82/$Y$83</f>
        <v>1</v>
      </c>
      <c r="AA82" s="11">
        <v>5769636</v>
      </c>
      <c r="AB82" s="11">
        <v>0.71666959399999997</v>
      </c>
      <c r="AC82" s="11">
        <f>AB82</f>
        <v>0.71666959399999997</v>
      </c>
      <c r="AD82" s="11">
        <f>AC82/$AC$83</f>
        <v>1</v>
      </c>
      <c r="AE82" s="11">
        <v>0.63613181100000005</v>
      </c>
      <c r="AF82" s="11">
        <f>AE82</f>
        <v>0.63613181100000005</v>
      </c>
      <c r="AG82" s="11">
        <f>AF82/$AF$83</f>
        <v>1</v>
      </c>
      <c r="AH82" s="11">
        <v>4.4704521358478582</v>
      </c>
      <c r="AI82" s="11">
        <v>15081.22237283765</v>
      </c>
      <c r="AJ82" s="11">
        <f>AI82</f>
        <v>15081.22237283765</v>
      </c>
      <c r="AK82" s="11">
        <f>AJ82/$AJ$83</f>
        <v>1</v>
      </c>
      <c r="AL82" s="11">
        <v>6615.6803249776658</v>
      </c>
      <c r="AM82" s="11">
        <f>AL82</f>
        <v>6615.6803249776658</v>
      </c>
      <c r="AN82" s="11">
        <f>AM82/$AM$83</f>
        <v>1</v>
      </c>
      <c r="AO82" s="11">
        <f t="shared" si="52"/>
        <v>21696.902697815316</v>
      </c>
      <c r="AP82" s="11">
        <f>AO82</f>
        <v>21696.902697815316</v>
      </c>
      <c r="AQ82" s="11">
        <f>AP82/$AP$83</f>
        <v>1</v>
      </c>
      <c r="AR82" s="11">
        <v>2.964250526468902E-2</v>
      </c>
      <c r="AS82" s="11">
        <f>AR82</f>
        <v>2.964250526468902E-2</v>
      </c>
    </row>
    <row r="83" spans="1:45" s="26" customFormat="1" ht="15" thickBot="1" x14ac:dyDescent="0.4">
      <c r="A83" s="25" t="s">
        <v>62</v>
      </c>
      <c r="D83" s="26">
        <f>AVERAGE(D82)</f>
        <v>8326082</v>
      </c>
      <c r="H83" s="63"/>
      <c r="I83" s="26">
        <f>AVERAGE(I82)</f>
        <v>3.3083988363314221E-2</v>
      </c>
      <c r="U83" s="26">
        <f>AVERAGE(U82)</f>
        <v>1.222763E-3</v>
      </c>
      <c r="Y83" s="26">
        <f>AVERAGE(Y82)</f>
        <v>1.3700706600000001</v>
      </c>
      <c r="AC83" s="26">
        <f>AVERAGE(AC82)</f>
        <v>0.71666959399999997</v>
      </c>
      <c r="AE83" s="26">
        <f t="shared" ref="AE83" si="61">AVERAGE(AE82)</f>
        <v>0.63613181100000005</v>
      </c>
      <c r="AF83" s="26">
        <f>AVERAGE(AF82)</f>
        <v>0.63613181100000005</v>
      </c>
      <c r="AH83" s="26">
        <f>AVERAGE(AH82)</f>
        <v>4.4704521358478582</v>
      </c>
      <c r="AJ83" s="26">
        <f>AVERAGE(AJ82)</f>
        <v>15081.22237283765</v>
      </c>
      <c r="AM83" s="26">
        <f>AVERAGE(AM82)</f>
        <v>6615.6803249776658</v>
      </c>
      <c r="AP83" s="26">
        <f>AVERAGE(AP82)</f>
        <v>21696.902697815316</v>
      </c>
      <c r="AQ83" s="27"/>
      <c r="AS83" s="26">
        <f>AVERAGE(AS82)</f>
        <v>2.964250526468902E-2</v>
      </c>
    </row>
    <row r="84" spans="1:45" s="12" customFormat="1" x14ac:dyDescent="0.35">
      <c r="A84" s="36" t="s">
        <v>35</v>
      </c>
      <c r="B84" s="12" t="s">
        <v>49</v>
      </c>
      <c r="C84" s="12">
        <v>6949159</v>
      </c>
      <c r="F84" s="12">
        <v>6456811</v>
      </c>
      <c r="G84" s="12">
        <v>492348</v>
      </c>
      <c r="H84" s="71">
        <f t="shared" si="51"/>
        <v>7.0850012210110599E-2</v>
      </c>
      <c r="S84" s="12">
        <v>265672</v>
      </c>
      <c r="T84" s="12">
        <v>4.1146007999999998E-2</v>
      </c>
      <c r="W84" s="12">
        <v>7224089</v>
      </c>
      <c r="X84" s="12">
        <v>1.118832346</v>
      </c>
      <c r="AA84" s="12">
        <v>3428729</v>
      </c>
      <c r="AB84" s="12">
        <v>0.53102514499999998</v>
      </c>
      <c r="AE84" s="12">
        <v>0.60458846399999999</v>
      </c>
      <c r="AH84" s="12">
        <v>120.64952863012719</v>
      </c>
      <c r="AI84" s="12">
        <v>12095.537774644519</v>
      </c>
      <c r="AL84" s="12">
        <v>11824.64596181697</v>
      </c>
      <c r="AO84" s="12">
        <f t="shared" si="52"/>
        <v>23920.183736461491</v>
      </c>
      <c r="AR84" s="12">
        <v>0.99747138885416775</v>
      </c>
    </row>
    <row r="85" spans="1:45" s="13" customFormat="1" ht="15" thickBot="1" x14ac:dyDescent="0.4">
      <c r="A85" s="37" t="s">
        <v>33</v>
      </c>
      <c r="B85" s="13" t="s">
        <v>49</v>
      </c>
      <c r="C85" s="13">
        <v>4052356</v>
      </c>
      <c r="D85" s="13">
        <f>AVERAGE(C84:C85)</f>
        <v>5500757.5</v>
      </c>
      <c r="E85" s="13">
        <f t="shared" ref="E85:E89" si="62">D85/$D$83</f>
        <v>0.66066578493942285</v>
      </c>
      <c r="F85" s="13">
        <v>3978157</v>
      </c>
      <c r="G85" s="13">
        <v>74199</v>
      </c>
      <c r="H85" s="72">
        <f t="shared" si="51"/>
        <v>1.8310089241912606E-2</v>
      </c>
      <c r="I85" s="13">
        <f>AVERAGE(H84:H85)</f>
        <v>4.4580050726011601E-2</v>
      </c>
      <c r="J85" s="13">
        <f t="shared" ref="J85:J89" si="63">I85/$I$83</f>
        <v>1.3474811511977498</v>
      </c>
      <c r="S85" s="13">
        <v>403930</v>
      </c>
      <c r="T85" s="13">
        <v>0.10153696800000001</v>
      </c>
      <c r="U85" s="13">
        <f>AVERAGE(T84:T85)</f>
        <v>7.1341488000000008E-2</v>
      </c>
      <c r="V85" s="13">
        <f t="shared" si="55"/>
        <v>657.81321776814741</v>
      </c>
      <c r="W85" s="13">
        <v>3872066</v>
      </c>
      <c r="X85" s="13">
        <v>0.97333162100000004</v>
      </c>
      <c r="Y85" s="13">
        <f>AVERAGE(X84:X85)</f>
        <v>1.0460819835000001</v>
      </c>
      <c r="Z85" s="13">
        <f t="shared" ref="Z85:Z89" si="64">Y85/$Y$83</f>
        <v>0.7635241115958209</v>
      </c>
      <c r="AA85" s="13">
        <v>2416992</v>
      </c>
      <c r="AB85" s="13">
        <v>0.60756576500000004</v>
      </c>
      <c r="AC85" s="13">
        <f>AVERAGE(AB84:AB85)</f>
        <v>0.56929545500000001</v>
      </c>
      <c r="AD85" s="13">
        <f t="shared" ref="AD85:AD87" si="65">AC85/$AC$83</f>
        <v>0.79436250646905504</v>
      </c>
      <c r="AE85" s="13">
        <v>0.66475395900000001</v>
      </c>
      <c r="AF85" s="13">
        <f>AVERAGE(AE84:AE85)</f>
        <v>0.63467121149999994</v>
      </c>
      <c r="AG85" s="13">
        <f t="shared" ref="AG85:AG89" si="66">AF85/$AF$83</f>
        <v>0.99770393576497296</v>
      </c>
      <c r="AH85" s="13">
        <v>183.4365838310672</v>
      </c>
      <c r="AI85" s="13">
        <v>7452.2776440206362</v>
      </c>
      <c r="AJ85" s="13">
        <f>AVERAGE(AI84:AI85)</f>
        <v>9773.9077093325777</v>
      </c>
      <c r="AK85" s="13">
        <f t="shared" ref="AK85:AK87" si="67">AJ85/$AJ$83</f>
        <v>0.64808458278130543</v>
      </c>
      <c r="AL85" s="13">
        <v>1782.025936371952</v>
      </c>
      <c r="AM85" s="13">
        <f>AVERAGE(AL84:AL85)</f>
        <v>6803.3359490944613</v>
      </c>
      <c r="AN85" s="13">
        <f>AM85/$AM$83</f>
        <v>1.0283652798954472</v>
      </c>
      <c r="AO85" s="13">
        <f t="shared" si="52"/>
        <v>9234.3035803925886</v>
      </c>
      <c r="AP85" s="13">
        <f>AVERAGE(AO84:AO85)</f>
        <v>16577.24365842704</v>
      </c>
      <c r="AQ85" s="13">
        <f t="shared" ref="AQ85:AQ89" si="68">AP85/$AP$83</f>
        <v>0.76403733239289584</v>
      </c>
      <c r="AR85" s="13">
        <v>2.4614834899267102</v>
      </c>
      <c r="AS85" s="13">
        <f>AVERAGE(AR84:AR85)</f>
        <v>1.7294774393904389</v>
      </c>
    </row>
    <row r="86" spans="1:45" s="6" customFormat="1" x14ac:dyDescent="0.35">
      <c r="A86" s="31" t="s">
        <v>25</v>
      </c>
      <c r="B86" s="6" t="s">
        <v>49</v>
      </c>
      <c r="C86" s="6">
        <v>6515044</v>
      </c>
      <c r="F86" s="6">
        <v>6001018</v>
      </c>
      <c r="G86" s="6">
        <v>514026</v>
      </c>
      <c r="H86" s="65">
        <f t="shared" si="51"/>
        <v>7.8898315959186158E-2</v>
      </c>
      <c r="S86" s="6">
        <v>993148</v>
      </c>
      <c r="T86" s="6">
        <v>0.165496587</v>
      </c>
      <c r="W86" s="6">
        <v>6887337</v>
      </c>
      <c r="X86" s="6">
        <v>1.1476947740000001</v>
      </c>
      <c r="AA86" s="6">
        <v>2947290</v>
      </c>
      <c r="AB86" s="6">
        <v>0.49113167099999999</v>
      </c>
      <c r="AE86" s="6">
        <v>0.59493127599999995</v>
      </c>
      <c r="AH86" s="6">
        <v>451.01793963968191</v>
      </c>
      <c r="AI86" s="6">
        <v>11241.7011904672</v>
      </c>
      <c r="AL86" s="6">
        <v>12345.28314356701</v>
      </c>
      <c r="AO86" s="6">
        <f t="shared" si="52"/>
        <v>23586.984334034212</v>
      </c>
      <c r="AR86" s="6">
        <v>4.0120078980763028</v>
      </c>
    </row>
    <row r="87" spans="1:45" s="7" customFormat="1" ht="15" thickBot="1" x14ac:dyDescent="0.4">
      <c r="A87" s="32" t="s">
        <v>26</v>
      </c>
      <c r="B87" s="7" t="s">
        <v>49</v>
      </c>
      <c r="C87" s="7">
        <v>3169585</v>
      </c>
      <c r="D87" s="7">
        <f>AVERAGE(C86:C87)</f>
        <v>4842314.5</v>
      </c>
      <c r="E87" s="7">
        <f t="shared" si="62"/>
        <v>0.58158381096895273</v>
      </c>
      <c r="F87" s="7">
        <v>3100550</v>
      </c>
      <c r="G87" s="7">
        <v>69035</v>
      </c>
      <c r="H87" s="66">
        <f t="shared" si="51"/>
        <v>2.1780453908003729E-2</v>
      </c>
      <c r="I87" s="7">
        <f>AVERAGE(H86:H87)</f>
        <v>5.0339384933594945E-2</v>
      </c>
      <c r="J87" s="7">
        <f t="shared" si="63"/>
        <v>1.5215633732181664</v>
      </c>
      <c r="S87" s="7">
        <v>875183</v>
      </c>
      <c r="T87" s="7">
        <v>0.28226701700000001</v>
      </c>
      <c r="U87" s="7">
        <f>AVERAGE(T86:T87)</f>
        <v>0.22388180200000002</v>
      </c>
      <c r="V87" s="7">
        <f t="shared" si="55"/>
        <v>2064.3304856965033</v>
      </c>
      <c r="W87" s="7">
        <v>5056533</v>
      </c>
      <c r="X87" s="7">
        <v>1.6308503329999999</v>
      </c>
      <c r="Y87" s="7">
        <f>AVERAGE(X86:X87)</f>
        <v>1.3892725535000001</v>
      </c>
      <c r="Z87" s="7">
        <f t="shared" si="64"/>
        <v>1.0140152577969956</v>
      </c>
      <c r="AA87" s="7">
        <v>3610768</v>
      </c>
      <c r="AB87" s="7">
        <v>1.1645572559999999</v>
      </c>
      <c r="AC87" s="7">
        <f>AVERAGE(AB86:AB87)</f>
        <v>0.82784446349999996</v>
      </c>
      <c r="AD87" s="7">
        <f t="shared" si="65"/>
        <v>1.1551270912436673</v>
      </c>
      <c r="AE87" s="7">
        <v>0.64734344600000004</v>
      </c>
      <c r="AF87" s="7">
        <f>AVERAGE(AE86:AE87)</f>
        <v>0.62113736099999994</v>
      </c>
      <c r="AG87" s="7">
        <f t="shared" si="66"/>
        <v>0.97642870590541797</v>
      </c>
      <c r="AH87" s="7">
        <v>397.4465371401601</v>
      </c>
      <c r="AI87" s="7">
        <v>5808.2573033613771</v>
      </c>
      <c r="AJ87" s="7">
        <f>AVERAGE(AI86:AI87)</f>
        <v>8524.9792469142885</v>
      </c>
      <c r="AK87" s="7">
        <f t="shared" si="67"/>
        <v>0.56527110576052375</v>
      </c>
      <c r="AL87" s="7">
        <v>1658.002945018635</v>
      </c>
      <c r="AM87" s="7">
        <f>AVERAGE(AL86:AL87)</f>
        <v>7001.6430442928231</v>
      </c>
      <c r="AN87" s="7">
        <f>AM87/$AM$83</f>
        <v>1.0583405939156318</v>
      </c>
      <c r="AO87" s="7">
        <f t="shared" si="52"/>
        <v>7466.2602483800119</v>
      </c>
      <c r="AP87" s="7">
        <f>AVERAGE(AO86:AO87)</f>
        <v>15526.622291207112</v>
      </c>
      <c r="AQ87" s="7">
        <f t="shared" si="68"/>
        <v>0.71561468968427944</v>
      </c>
      <c r="AR87" s="7">
        <v>6.8427846147612703</v>
      </c>
      <c r="AS87" s="7">
        <f>AVERAGE(AR86:AR87)</f>
        <v>5.4273962564187865</v>
      </c>
    </row>
    <row r="88" spans="1:45" s="8" customFormat="1" x14ac:dyDescent="0.35">
      <c r="A88" s="33" t="s">
        <v>50</v>
      </c>
      <c r="B88" s="8" t="s">
        <v>49</v>
      </c>
      <c r="C88" s="8">
        <v>5570772</v>
      </c>
      <c r="F88" s="8">
        <v>5207754</v>
      </c>
      <c r="G88" s="8">
        <v>363018</v>
      </c>
      <c r="H88" s="67">
        <f t="shared" si="51"/>
        <v>6.5164756338977795E-2</v>
      </c>
      <c r="S88" s="8">
        <v>177672</v>
      </c>
      <c r="T88" s="8">
        <v>3.4116819E-2</v>
      </c>
      <c r="W88" s="8">
        <v>7263440</v>
      </c>
      <c r="X88" s="8">
        <v>1.394735619</v>
      </c>
      <c r="AA88" s="8">
        <v>3804664</v>
      </c>
      <c r="AB88" s="8">
        <v>0.73057675200000005</v>
      </c>
      <c r="AE88" s="8">
        <v>0.61248430899999995</v>
      </c>
      <c r="AH88" s="8">
        <v>80.686120670495797</v>
      </c>
      <c r="AI88" s="8">
        <v>9755.6805097835622</v>
      </c>
      <c r="AL88" s="8">
        <v>8718.5473034659917</v>
      </c>
      <c r="AO88" s="8">
        <f t="shared" si="52"/>
        <v>18474.227813249556</v>
      </c>
      <c r="AR88" s="8">
        <v>0.82706809217029076</v>
      </c>
    </row>
    <row r="89" spans="1:45" s="9" customFormat="1" ht="15" thickBot="1" x14ac:dyDescent="0.4">
      <c r="A89" s="34" t="s">
        <v>51</v>
      </c>
      <c r="B89" s="9" t="s">
        <v>49</v>
      </c>
      <c r="C89" s="9">
        <v>6670380</v>
      </c>
      <c r="D89" s="9">
        <f>AVERAGE(C88:C89)</f>
        <v>6120576</v>
      </c>
      <c r="E89" s="9">
        <f t="shared" si="62"/>
        <v>0.73510878225796961</v>
      </c>
      <c r="F89" s="9">
        <v>6645512</v>
      </c>
      <c r="G89" s="9">
        <v>24868</v>
      </c>
      <c r="H89" s="68">
        <f t="shared" si="51"/>
        <v>3.7281234352465678E-3</v>
      </c>
      <c r="I89" s="9">
        <f>AVERAGE(H88:H89)</f>
        <v>3.4446439887112185E-2</v>
      </c>
      <c r="J89" s="9">
        <f t="shared" si="63"/>
        <v>1.0411815984468409</v>
      </c>
      <c r="S89" s="9">
        <v>76439</v>
      </c>
      <c r="T89" s="9">
        <v>1.1502349E-2</v>
      </c>
      <c r="U89" s="9">
        <f>AVERAGE(T88:T89)</f>
        <v>2.2809584000000001E-2</v>
      </c>
      <c r="V89" s="9">
        <f t="shared" si="55"/>
        <v>210.31865563265023</v>
      </c>
      <c r="W89" s="9">
        <v>7416888</v>
      </c>
      <c r="X89" s="9">
        <v>1.1160747280000001</v>
      </c>
      <c r="Y89" s="9">
        <f>AVERAGE(X88:X89)</f>
        <v>1.2554051735</v>
      </c>
      <c r="Z89" s="9">
        <f t="shared" si="64"/>
        <v>0.91630688120859394</v>
      </c>
      <c r="AA89" s="9">
        <v>2665249</v>
      </c>
      <c r="AB89" s="9">
        <v>0.40105999399999998</v>
      </c>
      <c r="AC89" s="9">
        <f>AVERAGE(AB88:AB89)</f>
        <v>0.56581837300000004</v>
      </c>
      <c r="AD89" s="9">
        <f>AC89/$AC$83</f>
        <v>0.78951078396106766</v>
      </c>
      <c r="AE89" s="9">
        <v>0.65981902599999998</v>
      </c>
      <c r="AF89" s="9">
        <f>AVERAGE(AE88:AE89)</f>
        <v>0.63615166749999996</v>
      </c>
      <c r="AG89" s="9">
        <f t="shared" si="66"/>
        <v>1.0000312144427563</v>
      </c>
      <c r="AH89" s="9">
        <v>34.713215238934829</v>
      </c>
      <c r="AI89" s="9">
        <v>12449.03117465471</v>
      </c>
      <c r="AJ89" s="9">
        <f>AVERAGE(AI88:AI89)</f>
        <v>11102.355842219136</v>
      </c>
      <c r="AK89" s="9">
        <f>AJ89/$AJ$83</f>
        <v>0.73617082009315538</v>
      </c>
      <c r="AL89" s="9">
        <v>597.25091963096122</v>
      </c>
      <c r="AM89" s="9">
        <f>AVERAGE(AL88:AL89)</f>
        <v>4657.8991115484769</v>
      </c>
      <c r="AN89" s="9">
        <f>AM89/$AM$83</f>
        <v>0.7040695563784215</v>
      </c>
      <c r="AO89" s="9">
        <f t="shared" si="52"/>
        <v>13046.282094285672</v>
      </c>
      <c r="AP89" s="9">
        <f>AVERAGE(AO88:AO89)</f>
        <v>15760.254953767613</v>
      </c>
      <c r="AQ89" s="9">
        <f t="shared" si="68"/>
        <v>0.72638270877965128</v>
      </c>
      <c r="AR89" s="9">
        <v>0.27884270472073608</v>
      </c>
      <c r="AS89" s="9">
        <f>AVERAGE(AR88:AR89)</f>
        <v>0.55295539844551345</v>
      </c>
    </row>
    <row r="90" spans="1:45" s="11" customFormat="1" ht="15" thickBot="1" x14ac:dyDescent="0.4">
      <c r="A90" s="25" t="s">
        <v>30</v>
      </c>
      <c r="B90" s="11" t="s">
        <v>52</v>
      </c>
      <c r="C90" s="11">
        <v>9245429</v>
      </c>
      <c r="D90" s="11">
        <f>C90</f>
        <v>9245429</v>
      </c>
      <c r="E90" s="11">
        <f>D90/$D$93</f>
        <v>1.0997504384151826</v>
      </c>
      <c r="F90" s="11">
        <v>6911510</v>
      </c>
      <c r="G90" s="11">
        <v>2333919</v>
      </c>
      <c r="H90" s="70">
        <f t="shared" si="51"/>
        <v>0.25244031401896005</v>
      </c>
      <c r="I90" s="11">
        <f>H90</f>
        <v>0.25244031401896005</v>
      </c>
      <c r="J90" s="11">
        <f>I90/$I$93</f>
        <v>1.3041383804079434</v>
      </c>
      <c r="S90" s="11">
        <v>103508</v>
      </c>
      <c r="T90" s="11">
        <v>1.49761774199849E-2</v>
      </c>
      <c r="U90" s="11">
        <f>T90</f>
        <v>1.49761774199849E-2</v>
      </c>
      <c r="V90" s="11">
        <f>U90/$U$93</f>
        <v>0.66171675260053053</v>
      </c>
      <c r="W90" s="11">
        <v>11197332</v>
      </c>
      <c r="X90" s="11">
        <v>1.6200992257842399</v>
      </c>
      <c r="Y90" s="11">
        <f>X90</f>
        <v>1.6200992257842399</v>
      </c>
      <c r="Z90" s="11">
        <f>Y90/$Y$93</f>
        <v>1.0591795409857419</v>
      </c>
      <c r="AA90" s="11">
        <v>8831367</v>
      </c>
      <c r="AB90" s="11">
        <v>1.2777767810507401</v>
      </c>
      <c r="AC90" s="11">
        <f>AB90</f>
        <v>1.2777767810507401</v>
      </c>
      <c r="AD90" s="11">
        <f>AC90/$AC$93</f>
        <v>1.0392410812517352</v>
      </c>
      <c r="AE90" s="11">
        <v>0.55566584425718002</v>
      </c>
      <c r="AF90" s="11">
        <f>AE90</f>
        <v>0.55566584425718002</v>
      </c>
      <c r="AG90" s="11">
        <f>AF90/$AF$93</f>
        <v>1.0026946494434692</v>
      </c>
      <c r="AH90" s="11">
        <v>47.006050353244632</v>
      </c>
      <c r="AI90" s="11">
        <v>12947.32496968447</v>
      </c>
      <c r="AJ90" s="11">
        <f>AI90</f>
        <v>12947.32496968447</v>
      </c>
      <c r="AK90" s="11">
        <f>AJ90/$AJ$93</f>
        <v>1.0299248121701277</v>
      </c>
      <c r="AL90" s="11">
        <v>56053.372570941508</v>
      </c>
      <c r="AM90" s="11">
        <f>AL90</f>
        <v>56053.372570941508</v>
      </c>
      <c r="AN90" s="11">
        <f>AM90/$AM$93</f>
        <v>1.3760105981255184</v>
      </c>
      <c r="AO90" s="11">
        <f t="shared" si="52"/>
        <v>69000.697540625973</v>
      </c>
      <c r="AP90" s="11">
        <f>AO90</f>
        <v>69000.697540625973</v>
      </c>
      <c r="AQ90" s="11">
        <f>AP90/$AP$93</f>
        <v>1.2943952707702515</v>
      </c>
      <c r="AR90" s="11">
        <v>0.36305607886808272</v>
      </c>
      <c r="AS90" s="11">
        <f>AR90</f>
        <v>0.36305607886808272</v>
      </c>
    </row>
    <row r="91" spans="1:45" s="2" customFormat="1" x14ac:dyDescent="0.35">
      <c r="A91" s="28" t="s">
        <v>20</v>
      </c>
      <c r="B91" s="2" t="s">
        <v>52</v>
      </c>
      <c r="C91" s="2">
        <v>9040601</v>
      </c>
      <c r="F91" s="2">
        <v>7583649</v>
      </c>
      <c r="G91" s="2">
        <v>1456952</v>
      </c>
      <c r="H91" s="61">
        <f t="shared" si="51"/>
        <v>0.16115654257941481</v>
      </c>
      <c r="S91" s="2">
        <v>275233</v>
      </c>
      <c r="T91" s="2">
        <v>3.6292950794531799E-2</v>
      </c>
      <c r="W91" s="2">
        <v>10427278</v>
      </c>
      <c r="X91" s="2">
        <v>1.3749684353798499</v>
      </c>
      <c r="AA91" s="2">
        <v>8197115</v>
      </c>
      <c r="AB91" s="2">
        <v>1.0808932480920499</v>
      </c>
      <c r="AE91" s="2">
        <v>0.56420557720612696</v>
      </c>
      <c r="AH91" s="2">
        <v>124.991462079014</v>
      </c>
      <c r="AI91" s="2">
        <v>14206.442305519729</v>
      </c>
      <c r="AL91" s="2">
        <v>34991.391421029773</v>
      </c>
      <c r="AO91" s="2">
        <f t="shared" si="52"/>
        <v>49197.833726549507</v>
      </c>
      <c r="AR91" s="2">
        <v>0.87982240304069759</v>
      </c>
    </row>
    <row r="92" spans="1:45" s="4" customFormat="1" ht="15" thickBot="1" x14ac:dyDescent="0.4">
      <c r="A92" s="39" t="s">
        <v>20</v>
      </c>
      <c r="B92" s="4" t="s">
        <v>52</v>
      </c>
      <c r="C92" s="4">
        <v>6095912</v>
      </c>
      <c r="D92" s="4">
        <f>AVERAGE(C91:C92)</f>
        <v>7568256.5</v>
      </c>
      <c r="E92" s="4">
        <f t="shared" ref="E92:E101" si="69">D92/$D$93</f>
        <v>0.90024956158481728</v>
      </c>
      <c r="F92" s="4">
        <v>5436106</v>
      </c>
      <c r="G92" s="4">
        <v>659806</v>
      </c>
      <c r="H92" s="74">
        <f t="shared" si="51"/>
        <v>0.10823745487139579</v>
      </c>
      <c r="I92" s="4">
        <f>AVERAGE(H91:H92)</f>
        <v>0.1346969987254053</v>
      </c>
      <c r="J92" s="4">
        <f t="shared" ref="J92:J101" si="70">I92/$I$93</f>
        <v>0.69586161959205661</v>
      </c>
      <c r="S92" s="4">
        <v>132010</v>
      </c>
      <c r="T92" s="4">
        <v>2.4283926766696599E-2</v>
      </c>
      <c r="U92" s="4">
        <f>AVERAGE(T91:T92)</f>
        <v>3.0288438780614199E-2</v>
      </c>
      <c r="V92" s="4">
        <f>U92/$U$93</f>
        <v>1.3382832473994695</v>
      </c>
      <c r="W92" s="4">
        <v>8171287</v>
      </c>
      <c r="X92" s="4">
        <v>1.5031507847713099</v>
      </c>
      <c r="Y92" s="4">
        <f>AVERAGE(X91:X92)</f>
        <v>1.4390596100755799</v>
      </c>
      <c r="Z92" s="4">
        <f>Y92/$Y$93</f>
        <v>0.94082045901425837</v>
      </c>
      <c r="AA92" s="4">
        <v>6967284</v>
      </c>
      <c r="AB92" s="4">
        <v>1.2816681646752299</v>
      </c>
      <c r="AC92" s="4">
        <f>AVERAGE(AB91:AB92)</f>
        <v>1.1812807063836399</v>
      </c>
      <c r="AD92" s="4">
        <f t="shared" ref="AD92:AD101" si="71">AC92/$AC$93</f>
        <v>0.9607589187482648</v>
      </c>
      <c r="AE92" s="4">
        <v>0.54115290836429197</v>
      </c>
      <c r="AF92" s="4">
        <f>AVERAGE(AE91:AE92)</f>
        <v>0.55267924278520941</v>
      </c>
      <c r="AG92" s="4">
        <f t="shared" ref="AG92:AG101" si="72">AF92/$AF$93</f>
        <v>0.9973053505565308</v>
      </c>
      <c r="AH92" s="4">
        <v>59.949653235806153</v>
      </c>
      <c r="AI92" s="4">
        <v>10183.45208957979</v>
      </c>
      <c r="AJ92" s="4">
        <f>AVERAGE(AI91:AI92)</f>
        <v>12194.94719754976</v>
      </c>
      <c r="AK92" s="4">
        <f t="shared" ref="AK92:AK101" si="73">AJ92/$AJ$93</f>
        <v>0.97007518782987245</v>
      </c>
      <c r="AL92" s="4">
        <v>15846.45891418795</v>
      </c>
      <c r="AM92" s="4">
        <f>AVERAGE(AL91:AL92)</f>
        <v>25418.925167608861</v>
      </c>
      <c r="AN92" s="4">
        <f>AM92/$AM$93</f>
        <v>0.62398940187448149</v>
      </c>
      <c r="AO92" s="4">
        <f t="shared" si="52"/>
        <v>26029.911003767738</v>
      </c>
      <c r="AP92" s="4">
        <f>AVERAGE(AO91:AO92)</f>
        <v>37613.872365158619</v>
      </c>
      <c r="AQ92" s="4">
        <f t="shared" ref="AQ92:AQ101" si="74">AP92/$AP$93</f>
        <v>0.7056047292297486</v>
      </c>
      <c r="AR92" s="4">
        <v>0.58869676715177577</v>
      </c>
      <c r="AS92" s="4">
        <f>AVERAGE(AR91:AR92)</f>
        <v>0.73425958509623668</v>
      </c>
    </row>
    <row r="93" spans="1:45" s="26" customFormat="1" ht="15" thickBot="1" x14ac:dyDescent="0.4">
      <c r="A93" s="25" t="s">
        <v>62</v>
      </c>
      <c r="D93" s="26">
        <f>AVERAGE(D90:D92)</f>
        <v>8406842.75</v>
      </c>
      <c r="H93" s="63"/>
      <c r="I93" s="26">
        <f>AVERAGE(I90:I92)</f>
        <v>0.19356865637218268</v>
      </c>
      <c r="U93" s="26">
        <f>AVERAGE(U90:U92)</f>
        <v>2.263230810029955E-2</v>
      </c>
      <c r="Y93" s="26">
        <f>AVERAGE(Y90:Y92)</f>
        <v>1.5295794179299098</v>
      </c>
      <c r="AC93" s="26">
        <f>AVERAGE(AC90:AC92)</f>
        <v>1.22952874371719</v>
      </c>
      <c r="AD93" s="26">
        <f t="shared" ref="AD93" si="75">AVERAGE(AD90:AD92)</f>
        <v>1</v>
      </c>
      <c r="AF93" s="26">
        <f>AVERAGE(AF90:AF92)</f>
        <v>0.55417254352119472</v>
      </c>
      <c r="AJ93" s="26">
        <f>AVERAGE(AJ90:AJ92)</f>
        <v>12571.136083617115</v>
      </c>
      <c r="AM93" s="26">
        <f>AVERAGE(AM90:AM92)</f>
        <v>40736.148869275188</v>
      </c>
      <c r="AO93" s="26">
        <f t="shared" ref="AO93" si="76">AI93+AL93</f>
        <v>0</v>
      </c>
      <c r="AP93" s="26">
        <f>AVERAGE(AP90:AP92)</f>
        <v>53307.284952892296</v>
      </c>
      <c r="AQ93" s="27"/>
      <c r="AS93" s="26">
        <f>AVERAGE(AS90:AS92)</f>
        <v>0.54865783198215967</v>
      </c>
    </row>
    <row r="94" spans="1:45" s="5" customFormat="1" ht="15" thickBot="1" x14ac:dyDescent="0.4">
      <c r="A94" s="30" t="s">
        <v>40</v>
      </c>
      <c r="B94" s="5" t="s">
        <v>52</v>
      </c>
      <c r="C94" s="5">
        <v>5155381</v>
      </c>
      <c r="D94" s="5">
        <f>C94</f>
        <v>5155381</v>
      </c>
      <c r="E94" s="5">
        <f t="shared" si="69"/>
        <v>0.61323628302670463</v>
      </c>
      <c r="F94" s="5">
        <v>4902092</v>
      </c>
      <c r="G94" s="5">
        <v>253289</v>
      </c>
      <c r="H94" s="64">
        <f t="shared" si="51"/>
        <v>4.913099536193348E-2</v>
      </c>
      <c r="I94" s="5">
        <f>H94</f>
        <v>4.913099536193348E-2</v>
      </c>
      <c r="J94" s="5">
        <f t="shared" si="70"/>
        <v>0.25381689516647377</v>
      </c>
      <c r="S94" s="5">
        <v>1728884</v>
      </c>
      <c r="T94" s="5">
        <v>0.35268289538425601</v>
      </c>
      <c r="U94" s="5">
        <f>T94</f>
        <v>0.35268289538425601</v>
      </c>
      <c r="V94" s="5">
        <f>U94/$U$93</f>
        <v>15.583160755026487</v>
      </c>
      <c r="W94" s="5">
        <v>6598364</v>
      </c>
      <c r="X94" s="5">
        <v>1.3460302254629199</v>
      </c>
      <c r="Y94" s="5">
        <f>X94</f>
        <v>1.3460302254629199</v>
      </c>
      <c r="Z94" s="5">
        <f t="shared" ref="Z94:Z101" si="77">Y94/$Y$93</f>
        <v>0.88000022076957585</v>
      </c>
      <c r="AA94" s="5">
        <v>5541796</v>
      </c>
      <c r="AB94" s="5">
        <v>1.1304961228797801</v>
      </c>
      <c r="AC94" s="5">
        <f>AB94</f>
        <v>1.1304961228797801</v>
      </c>
      <c r="AD94" s="5">
        <f t="shared" si="71"/>
        <v>0.91945481442100474</v>
      </c>
      <c r="AE94" s="5">
        <v>0.50077231280256396</v>
      </c>
      <c r="AF94" s="5">
        <f>AE94</f>
        <v>0.50077231280256396</v>
      </c>
      <c r="AG94" s="5">
        <f t="shared" si="72"/>
        <v>0.90363970329650867</v>
      </c>
      <c r="AH94" s="5">
        <v>785.13746144181107</v>
      </c>
      <c r="AI94" s="5">
        <v>9183.084182080398</v>
      </c>
      <c r="AJ94" s="5">
        <f>AI94</f>
        <v>9183.084182080398</v>
      </c>
      <c r="AK94" s="5">
        <f t="shared" si="73"/>
        <v>0.73048960101926863</v>
      </c>
      <c r="AL94" s="5">
        <v>6083.2028382823928</v>
      </c>
      <c r="AM94" s="5">
        <f>AL94</f>
        <v>6083.2028382823928</v>
      </c>
      <c r="AN94" s="5">
        <f>AM94/$AM$93</f>
        <v>0.14933180988226857</v>
      </c>
      <c r="AO94" s="5">
        <f t="shared" si="52"/>
        <v>15266.28702036279</v>
      </c>
      <c r="AP94" s="5">
        <f>AO94</f>
        <v>15266.28702036279</v>
      </c>
      <c r="AQ94" s="5">
        <f t="shared" si="74"/>
        <v>0.28638275301121835</v>
      </c>
      <c r="AR94" s="5">
        <v>8.5498231952823147</v>
      </c>
      <c r="AS94" s="5">
        <f>AR94</f>
        <v>8.5498231952823147</v>
      </c>
    </row>
    <row r="95" spans="1:45" s="6" customFormat="1" x14ac:dyDescent="0.35">
      <c r="A95" s="31" t="s">
        <v>26</v>
      </c>
      <c r="B95" s="6" t="s">
        <v>52</v>
      </c>
      <c r="C95" s="6">
        <v>6501261</v>
      </c>
      <c r="F95" s="6">
        <v>6344038</v>
      </c>
      <c r="G95" s="6">
        <v>157223</v>
      </c>
      <c r="H95" s="65">
        <f t="shared" si="51"/>
        <v>2.4183462254476477E-2</v>
      </c>
      <c r="S95" s="6">
        <v>2615628</v>
      </c>
      <c r="T95" s="6">
        <v>0.41229702596359002</v>
      </c>
      <c r="W95" s="6">
        <v>7066417</v>
      </c>
      <c r="X95" s="6">
        <v>1.1138673822571701</v>
      </c>
      <c r="AA95" s="6">
        <v>6392255</v>
      </c>
      <c r="AB95" s="6">
        <v>1.00760036431055</v>
      </c>
      <c r="AE95" s="6">
        <v>0.54130756673505698</v>
      </c>
      <c r="AH95" s="6">
        <v>1187.8341913026679</v>
      </c>
      <c r="AI95" s="6">
        <v>11884.28022328364</v>
      </c>
      <c r="AL95" s="6">
        <v>3776.0005363173</v>
      </c>
      <c r="AO95" s="6">
        <f t="shared" si="52"/>
        <v>15660.280759600941</v>
      </c>
      <c r="AR95" s="6">
        <v>9.9950032226223247</v>
      </c>
    </row>
    <row r="96" spans="1:45" s="7" customFormat="1" ht="15" thickBot="1" x14ac:dyDescent="0.4">
      <c r="A96" s="32" t="s">
        <v>25</v>
      </c>
      <c r="B96" s="7" t="s">
        <v>52</v>
      </c>
      <c r="C96" s="7">
        <v>4384042</v>
      </c>
      <c r="D96" s="7">
        <f>AVERAGE(C95:C96)</f>
        <v>5442651.5</v>
      </c>
      <c r="E96" s="7">
        <f t="shared" si="69"/>
        <v>0.64740731590346445</v>
      </c>
      <c r="F96" s="7">
        <v>3922431</v>
      </c>
      <c r="G96" s="7">
        <v>461611</v>
      </c>
      <c r="H96" s="66">
        <f t="shared" si="51"/>
        <v>0.10529347118481074</v>
      </c>
      <c r="I96" s="7">
        <f>AVERAGE(H95:H96)</f>
        <v>6.4738466719643603E-2</v>
      </c>
      <c r="J96" s="7">
        <f t="shared" si="70"/>
        <v>0.33444705322109691</v>
      </c>
      <c r="S96" s="7">
        <v>858337</v>
      </c>
      <c r="T96" s="7">
        <v>0.218827813669635</v>
      </c>
      <c r="U96" s="7">
        <f>AVERAGE(T95:T96)</f>
        <v>0.31556241981661248</v>
      </c>
      <c r="V96" s="7">
        <f>U96/$U$93</f>
        <v>13.9430065381814</v>
      </c>
      <c r="W96" s="7">
        <v>4088110</v>
      </c>
      <c r="X96" s="7">
        <v>1.0422388564642699</v>
      </c>
      <c r="Y96" s="7">
        <f>AVERAGE(X95:X96)</f>
        <v>1.0780531193607201</v>
      </c>
      <c r="Z96" s="7">
        <f t="shared" si="77"/>
        <v>0.7048036255742296</v>
      </c>
      <c r="AA96" s="7">
        <v>4336468</v>
      </c>
      <c r="AB96" s="7">
        <v>1.10555622265886</v>
      </c>
      <c r="AC96" s="7">
        <f>AVERAGE(AB95:AB96)</f>
        <v>1.056578293484705</v>
      </c>
      <c r="AD96" s="7">
        <f t="shared" si="71"/>
        <v>0.85933598452557514</v>
      </c>
      <c r="AE96" s="7">
        <v>0.578458551982858</v>
      </c>
      <c r="AF96" s="7">
        <f>AVERAGE(AE95:AE96)</f>
        <v>0.55988305935895744</v>
      </c>
      <c r="AG96" s="7">
        <f t="shared" si="72"/>
        <v>1.0103045809550186</v>
      </c>
      <c r="AH96" s="7">
        <v>389.79626929370608</v>
      </c>
      <c r="AI96" s="7">
        <v>7347.8861823486377</v>
      </c>
      <c r="AJ96" s="7">
        <f>AVERAGE(AI95:AI96)</f>
        <v>9616.0832028161385</v>
      </c>
      <c r="AK96" s="7">
        <f t="shared" si="73"/>
        <v>0.76493350631594514</v>
      </c>
      <c r="AL96" s="7">
        <v>11086.440174592561</v>
      </c>
      <c r="AM96" s="7">
        <f>AVERAGE(AL95:AL96)</f>
        <v>7431.2203554549305</v>
      </c>
      <c r="AN96" s="7">
        <f>AM96/$AM$93</f>
        <v>0.18242324229769913</v>
      </c>
      <c r="AO96" s="7">
        <f t="shared" si="52"/>
        <v>18434.326356941197</v>
      </c>
      <c r="AP96" s="7">
        <f>AVERAGE(AO95:AO96)</f>
        <v>17047.303558271069</v>
      </c>
      <c r="AQ96" s="7">
        <f t="shared" si="74"/>
        <v>0.31979313096391587</v>
      </c>
      <c r="AR96" s="7">
        <v>5.3048762544810373</v>
      </c>
      <c r="AS96" s="7">
        <f>AVERAGE(AR95:AR96)</f>
        <v>7.649939738551681</v>
      </c>
    </row>
    <row r="97" spans="1:45" s="14" customFormat="1" ht="15" thickBot="1" x14ac:dyDescent="0.4">
      <c r="A97" s="38" t="s">
        <v>37</v>
      </c>
      <c r="B97" s="14" t="s">
        <v>52</v>
      </c>
      <c r="C97" s="14">
        <v>5106784</v>
      </c>
      <c r="D97" s="14">
        <f>C97</f>
        <v>5106784</v>
      </c>
      <c r="E97" s="14">
        <f t="shared" si="69"/>
        <v>0.60745563487553045</v>
      </c>
      <c r="F97" s="14">
        <v>5093639</v>
      </c>
      <c r="G97" s="14">
        <v>13145</v>
      </c>
      <c r="H97" s="73">
        <f t="shared" si="51"/>
        <v>2.5740270197447158E-3</v>
      </c>
      <c r="I97" s="14">
        <f>H97</f>
        <v>2.5740270197447158E-3</v>
      </c>
      <c r="J97" s="14">
        <f t="shared" si="70"/>
        <v>1.3297747000916949E-2</v>
      </c>
      <c r="S97" s="14">
        <v>1154401</v>
      </c>
      <c r="T97" s="14">
        <v>0.226635809879734</v>
      </c>
      <c r="U97" s="14">
        <f>T97</f>
        <v>0.226635809879734</v>
      </c>
      <c r="V97" s="14">
        <f>U97/$U$93</f>
        <v>10.013817807505649</v>
      </c>
      <c r="W97" s="14">
        <v>4463517</v>
      </c>
      <c r="X97" s="14">
        <v>0.87629237172088603</v>
      </c>
      <c r="Y97" s="14">
        <f>X97</f>
        <v>0.87629237172088603</v>
      </c>
      <c r="Z97" s="14">
        <f t="shared" si="77"/>
        <v>0.57289759619466885</v>
      </c>
      <c r="AA97" s="14">
        <v>6006735</v>
      </c>
      <c r="AB97" s="14">
        <v>1.17926201680174</v>
      </c>
      <c r="AC97" s="14">
        <f>AB97</f>
        <v>1.17926201680174</v>
      </c>
      <c r="AD97" s="14">
        <f t="shared" si="71"/>
        <v>0.95911707865935658</v>
      </c>
      <c r="AE97" s="14">
        <v>0.60241079388386498</v>
      </c>
      <c r="AF97" s="14">
        <f>AE97</f>
        <v>0.60241079388386498</v>
      </c>
      <c r="AG97" s="14">
        <f t="shared" si="72"/>
        <v>1.0870455437148978</v>
      </c>
      <c r="AH97" s="14">
        <v>524.2477058182551</v>
      </c>
      <c r="AI97" s="14">
        <v>9541.9089911261999</v>
      </c>
      <c r="AJ97" s="14">
        <f>AI97</f>
        <v>9541.9089911261999</v>
      </c>
      <c r="AK97" s="14">
        <f t="shared" si="73"/>
        <v>0.75903314765332563</v>
      </c>
      <c r="AL97" s="14">
        <v>315.70143713000579</v>
      </c>
      <c r="AM97" s="14">
        <f>AL97</f>
        <v>315.70143713000579</v>
      </c>
      <c r="AN97" s="14">
        <f>AM97/$AM$93</f>
        <v>7.7499087639116586E-3</v>
      </c>
      <c r="AO97" s="14">
        <f t="shared" si="52"/>
        <v>9857.6104282562064</v>
      </c>
      <c r="AP97" s="14">
        <f>AO97</f>
        <v>9857.6104282562064</v>
      </c>
      <c r="AQ97" s="14">
        <f t="shared" si="74"/>
        <v>0.18492051202696569</v>
      </c>
      <c r="AR97" s="14">
        <v>5.4941595681304012</v>
      </c>
      <c r="AS97" s="14">
        <f>AR97</f>
        <v>5.4941595681304012</v>
      </c>
    </row>
    <row r="98" spans="1:45" s="8" customFormat="1" x14ac:dyDescent="0.35">
      <c r="A98" s="33" t="s">
        <v>27</v>
      </c>
      <c r="B98" s="8" t="s">
        <v>52</v>
      </c>
      <c r="C98" s="8">
        <v>6519238</v>
      </c>
      <c r="F98" s="8">
        <v>4525873</v>
      </c>
      <c r="G98" s="8">
        <v>1993365</v>
      </c>
      <c r="H98" s="67">
        <f t="shared" si="51"/>
        <v>0.30576656351555198</v>
      </c>
      <c r="S98" s="8">
        <v>907074</v>
      </c>
      <c r="T98" s="8">
        <v>0.200419675938764</v>
      </c>
      <c r="W98" s="8">
        <v>5898386</v>
      </c>
      <c r="X98" s="8">
        <v>1.30325928279472</v>
      </c>
      <c r="AA98" s="8">
        <v>5533575</v>
      </c>
      <c r="AB98" s="8">
        <v>1.22265361842897</v>
      </c>
      <c r="AE98" s="8">
        <v>0.49671161952264098</v>
      </c>
      <c r="AH98" s="8">
        <v>411.92918535880341</v>
      </c>
      <c r="AI98" s="8">
        <v>8478.3134948109418</v>
      </c>
      <c r="AL98" s="8">
        <v>47874.339689969893</v>
      </c>
      <c r="AO98" s="8">
        <f t="shared" si="52"/>
        <v>56352.653184780836</v>
      </c>
      <c r="AR98" s="8">
        <v>4.8586217720177496</v>
      </c>
    </row>
    <row r="99" spans="1:45" s="9" customFormat="1" ht="15" thickBot="1" x14ac:dyDescent="0.4">
      <c r="A99" s="34" t="s">
        <v>28</v>
      </c>
      <c r="B99" s="9" t="s">
        <v>52</v>
      </c>
      <c r="C99" s="9">
        <v>5581460</v>
      </c>
      <c r="D99" s="9">
        <f>AVERAGE(C98:C99)</f>
        <v>6050349</v>
      </c>
      <c r="E99" s="9">
        <f>D99/$D$93</f>
        <v>0.71969337121239718</v>
      </c>
      <c r="F99" s="9">
        <v>4946976</v>
      </c>
      <c r="G99" s="9">
        <v>634484</v>
      </c>
      <c r="H99" s="68">
        <f t="shared" si="51"/>
        <v>0.11367706657397886</v>
      </c>
      <c r="I99" s="9">
        <f>AVERAGE(H98:H99)</f>
        <v>0.20972181504476542</v>
      </c>
      <c r="J99" s="9">
        <f t="shared" si="70"/>
        <v>1.0834492472868353</v>
      </c>
      <c r="S99" s="9">
        <v>684861</v>
      </c>
      <c r="T99" s="9">
        <v>0.13844033203314501</v>
      </c>
      <c r="U99" s="9">
        <f>AVERAGE(T98:T99)</f>
        <v>0.16943000398595451</v>
      </c>
      <c r="V99" s="9">
        <f>U99/$U$93</f>
        <v>7.4862008432852685</v>
      </c>
      <c r="W99" s="9">
        <v>4895878</v>
      </c>
      <c r="X99" s="9">
        <v>0.98967086155259298</v>
      </c>
      <c r="Y99" s="9">
        <f>AVERAGE(X98:X99)</f>
        <v>1.1464650721736565</v>
      </c>
      <c r="Z99" s="9">
        <f t="shared" si="77"/>
        <v>0.74952961496124881</v>
      </c>
      <c r="AA99" s="9">
        <v>5396965</v>
      </c>
      <c r="AB99" s="9">
        <v>1.0909624384674601</v>
      </c>
      <c r="AC99" s="9">
        <f>AVERAGE(AB98:AB99)</f>
        <v>1.1568080284482152</v>
      </c>
      <c r="AD99" s="9">
        <f t="shared" si="71"/>
        <v>0.94085480665614951</v>
      </c>
      <c r="AE99" s="9">
        <v>0.513994624756692</v>
      </c>
      <c r="AF99" s="9">
        <f>AVERAGE(AE98:AE99)</f>
        <v>0.50535312213966654</v>
      </c>
      <c r="AG99" s="9">
        <f t="shared" si="72"/>
        <v>0.9119057377485158</v>
      </c>
      <c r="AH99" s="9">
        <v>311.0156765754673</v>
      </c>
      <c r="AI99" s="9">
        <v>9267.1653356834922</v>
      </c>
      <c r="AJ99" s="9">
        <f>AVERAGE(AI98:AI99)</f>
        <v>8872.739415247217</v>
      </c>
      <c r="AK99" s="9">
        <f t="shared" si="73"/>
        <v>0.70580251110401215</v>
      </c>
      <c r="AL99" s="9">
        <v>15238.30434659526</v>
      </c>
      <c r="AM99" s="9">
        <f>AVERAGE(AL98:AL99)</f>
        <v>31556.322018282575</v>
      </c>
      <c r="AN99" s="9">
        <f>AM99/$AM$93</f>
        <v>0.77465157836958909</v>
      </c>
      <c r="AO99" s="9">
        <f t="shared" si="52"/>
        <v>24505.469682278752</v>
      </c>
      <c r="AP99" s="9">
        <f>AVERAGE(AO98:AO99)</f>
        <v>40429.061433529794</v>
      </c>
      <c r="AQ99" s="9">
        <f t="shared" si="74"/>
        <v>0.75841531732964829</v>
      </c>
      <c r="AR99" s="9">
        <v>3.356103676902066</v>
      </c>
      <c r="AS99" s="9">
        <f>AVERAGE(AR98:AR99)</f>
        <v>4.1073627244599074</v>
      </c>
    </row>
    <row r="100" spans="1:45" s="8" customFormat="1" x14ac:dyDescent="0.35">
      <c r="A100" s="33" t="s">
        <v>29</v>
      </c>
      <c r="B100" s="8" t="s">
        <v>52</v>
      </c>
      <c r="C100" s="8">
        <v>5303042</v>
      </c>
      <c r="F100" s="8">
        <v>3445459</v>
      </c>
      <c r="G100" s="8">
        <v>1857583</v>
      </c>
      <c r="H100" s="67">
        <f t="shared" si="51"/>
        <v>0.35028630736848776</v>
      </c>
      <c r="S100" s="8">
        <v>201784</v>
      </c>
      <c r="T100" s="8">
        <v>5.85652013273123E-2</v>
      </c>
      <c r="W100" s="8">
        <v>3882732</v>
      </c>
      <c r="X100" s="8">
        <v>1.1269128438330001</v>
      </c>
      <c r="AA100" s="8">
        <v>4055088</v>
      </c>
      <c r="AB100" s="8">
        <v>1.1769369480234699</v>
      </c>
      <c r="AE100" s="8">
        <v>0.51186114826607998</v>
      </c>
      <c r="AH100" s="8">
        <v>91.636094451434801</v>
      </c>
      <c r="AI100" s="8">
        <v>6454.3749980429884</v>
      </c>
      <c r="AL100" s="8">
        <v>44613.284342964449</v>
      </c>
      <c r="AO100" s="8">
        <f t="shared" si="52"/>
        <v>51067.659341007435</v>
      </c>
      <c r="AR100" s="8">
        <v>1.4197516332599129</v>
      </c>
    </row>
    <row r="101" spans="1:45" s="9" customFormat="1" ht="15" thickBot="1" x14ac:dyDescent="0.4">
      <c r="A101" s="34" t="s">
        <v>38</v>
      </c>
      <c r="B101" s="9" t="s">
        <v>52</v>
      </c>
      <c r="C101" s="9">
        <v>5570241</v>
      </c>
      <c r="D101" s="9">
        <f>AVERAGE(C100:C101)</f>
        <v>5436641.5</v>
      </c>
      <c r="E101" s="9">
        <f t="shared" si="69"/>
        <v>0.64669242207486277</v>
      </c>
      <c r="F101" s="9">
        <v>3807520</v>
      </c>
      <c r="G101" s="9">
        <v>1762721</v>
      </c>
      <c r="H101" s="68">
        <f t="shared" si="51"/>
        <v>0.31645327374524729</v>
      </c>
      <c r="I101" s="9">
        <f>AVERAGE(H100:H101)</f>
        <v>0.33336979055686755</v>
      </c>
      <c r="J101" s="9">
        <f t="shared" si="70"/>
        <v>1.7222302246903203</v>
      </c>
      <c r="S101" s="9">
        <v>189742</v>
      </c>
      <c r="T101" s="9">
        <v>4.9833487414379998E-2</v>
      </c>
      <c r="U101" s="9">
        <f>AVERAGE(T100:T101)</f>
        <v>5.4199344370846149E-2</v>
      </c>
      <c r="V101" s="9">
        <f>U101/$U$93</f>
        <v>2.3947775954026005</v>
      </c>
      <c r="W101" s="9">
        <v>4214101</v>
      </c>
      <c r="X101" s="9">
        <v>1.10678368071606</v>
      </c>
      <c r="Y101" s="9">
        <f>AVERAGE(X100:X101)</f>
        <v>1.1168482622745302</v>
      </c>
      <c r="Z101" s="9">
        <f t="shared" si="77"/>
        <v>0.73016690024898578</v>
      </c>
      <c r="AA101" s="9">
        <v>4223105</v>
      </c>
      <c r="AB101" s="9">
        <v>1.1091484745976401</v>
      </c>
      <c r="AC101" s="9">
        <f>AVERAGE(AB100:AB101)</f>
        <v>1.143042711310555</v>
      </c>
      <c r="AD101" s="9">
        <f t="shared" si="71"/>
        <v>0.92965920248015932</v>
      </c>
      <c r="AE101" s="9">
        <v>0.52515577992969598</v>
      </c>
      <c r="AF101" s="9">
        <f>AVERAGE(AE100:AE101)</f>
        <v>0.51850846409788798</v>
      </c>
      <c r="AG101" s="9">
        <f t="shared" si="72"/>
        <v>0.93564444893516685</v>
      </c>
      <c r="AH101" s="9">
        <v>86.167465375867977</v>
      </c>
      <c r="AI101" s="9">
        <v>7132.6235176644504</v>
      </c>
      <c r="AJ101" s="9">
        <f>AVERAGE(AI100:AI101)</f>
        <v>6793.4992578537194</v>
      </c>
      <c r="AK101" s="9">
        <f t="shared" si="73"/>
        <v>0.54040455951368671</v>
      </c>
      <c r="AL101" s="9">
        <v>42334.998323259111</v>
      </c>
      <c r="AM101" s="9">
        <f>AVERAGE(AL100:AL101)</f>
        <v>43474.14133311178</v>
      </c>
      <c r="AN101" s="9">
        <f>AM101/$AM$93</f>
        <v>1.0672128450979246</v>
      </c>
      <c r="AO101" s="9">
        <f t="shared" si="52"/>
        <v>49467.621840923559</v>
      </c>
      <c r="AP101" s="9">
        <f>AVERAGE(AO100:AO101)</f>
        <v>50267.6405909655</v>
      </c>
      <c r="AQ101" s="9">
        <f t="shared" si="74"/>
        <v>0.94297881866215971</v>
      </c>
      <c r="AR101" s="9">
        <v>1.2080753338861661</v>
      </c>
      <c r="AS101" s="9">
        <f>AVERAGE(AR100:AR101)</f>
        <v>1.3139134835730395</v>
      </c>
    </row>
    <row r="102" spans="1:45" s="2" customFormat="1" x14ac:dyDescent="0.35">
      <c r="A102" s="28" t="s">
        <v>20</v>
      </c>
      <c r="B102" s="2" t="s">
        <v>53</v>
      </c>
      <c r="C102" s="2">
        <v>7330400</v>
      </c>
      <c r="F102" s="2">
        <v>6099031</v>
      </c>
      <c r="G102" s="2">
        <v>1231369</v>
      </c>
      <c r="H102" s="61">
        <f t="shared" si="51"/>
        <v>0.16798114700425626</v>
      </c>
      <c r="S102" s="2">
        <v>24830</v>
      </c>
      <c r="T102" s="2">
        <v>4.07113851364258E-3</v>
      </c>
      <c r="W102" s="2">
        <v>5546440</v>
      </c>
      <c r="X102" s="2">
        <v>0.90939691895319097</v>
      </c>
      <c r="AA102" s="2">
        <v>5414716</v>
      </c>
      <c r="AB102" s="2">
        <v>0.88779938977191597</v>
      </c>
      <c r="AE102" s="2">
        <v>0.56321882809735502</v>
      </c>
      <c r="AH102" s="2">
        <v>11.276038859518721</v>
      </c>
      <c r="AI102" s="2">
        <v>11425.308848164819</v>
      </c>
      <c r="AL102" s="2">
        <v>29573.599310562051</v>
      </c>
      <c r="AO102" s="2">
        <f t="shared" si="52"/>
        <v>40998.908158726874</v>
      </c>
      <c r="AR102" s="2">
        <v>9.8693514629409118E-2</v>
      </c>
    </row>
    <row r="103" spans="1:45" s="4" customFormat="1" ht="15" thickBot="1" x14ac:dyDescent="0.4">
      <c r="A103" s="39" t="s">
        <v>23</v>
      </c>
      <c r="B103" s="4" t="s">
        <v>53</v>
      </c>
      <c r="C103" s="4">
        <v>10609797</v>
      </c>
      <c r="D103" s="4">
        <f>AVERAGE(C102:C103)</f>
        <v>8970098.5</v>
      </c>
      <c r="E103" s="4">
        <f>D103/$D$106</f>
        <v>1.1144513431165433</v>
      </c>
      <c r="F103" s="4">
        <v>8252453</v>
      </c>
      <c r="G103" s="4">
        <v>2357344</v>
      </c>
      <c r="H103" s="74">
        <f t="shared" si="51"/>
        <v>0.22218558941325645</v>
      </c>
      <c r="I103" s="4">
        <f>AVERAGE(H102:H103)</f>
        <v>0.19508336820875635</v>
      </c>
      <c r="J103" s="4">
        <f>I103/$I$106</f>
        <v>1.6597435941088328</v>
      </c>
      <c r="S103" s="4">
        <v>37596</v>
      </c>
      <c r="T103" s="4">
        <v>4.5557363368200904E-3</v>
      </c>
      <c r="U103" s="4">
        <f>AVERAGE(T102:T103)</f>
        <v>4.3134374252313352E-3</v>
      </c>
      <c r="V103" s="4">
        <f>U103/$U$106</f>
        <v>1.8641477261690973</v>
      </c>
      <c r="W103" s="4">
        <v>7801448</v>
      </c>
      <c r="X103" s="4">
        <v>0.94534897684361197</v>
      </c>
      <c r="Y103" s="4">
        <f>AVERAGE(X102:X103)</f>
        <v>0.92737294789840141</v>
      </c>
      <c r="Z103" s="4">
        <f>Y103/$Y$106</f>
        <v>1.6628465632931875</v>
      </c>
      <c r="AA103" s="4">
        <v>6983886</v>
      </c>
      <c r="AB103" s="4">
        <v>0.84628000910759504</v>
      </c>
      <c r="AC103" s="4">
        <f>AVERAGE(AB102:AB103)</f>
        <v>0.86703969943975556</v>
      </c>
      <c r="AD103" s="4">
        <f>AC103/$AC$106</f>
        <v>1.1748205924001349</v>
      </c>
      <c r="AE103" s="4">
        <v>0.57548218856951605</v>
      </c>
      <c r="AF103" s="4">
        <f>AVERAGE(AE102:AE103)</f>
        <v>0.56935050833343559</v>
      </c>
      <c r="AG103" s="4">
        <f>AF103/$AF$106</f>
        <v>0.91196673323638289</v>
      </c>
      <c r="AH103" s="4">
        <v>17.07345779148071</v>
      </c>
      <c r="AI103" s="4">
        <v>15459.31218909436</v>
      </c>
      <c r="AJ103" s="4">
        <f>AVERAGE(AI102:AI103)</f>
        <v>13442.310518629591</v>
      </c>
      <c r="AK103" s="4">
        <f>AJ103/$AJ$106</f>
        <v>1.0291823339291097</v>
      </c>
      <c r="AL103" s="4">
        <v>56615.967182183078</v>
      </c>
      <c r="AM103" s="4">
        <f>AVERAGE(AL102:AL103)</f>
        <v>43094.783246372564</v>
      </c>
      <c r="AN103" s="4">
        <f>AM103/$AM$106</f>
        <v>1.6666614806701268</v>
      </c>
      <c r="AO103" s="4">
        <f t="shared" si="52"/>
        <v>72075.279371277444</v>
      </c>
      <c r="AP103" s="4">
        <f>AVERAGE(AO102:AO103)</f>
        <v>56537.093765002159</v>
      </c>
      <c r="AQ103" s="4">
        <f>AP103/$AP$106</f>
        <v>1.4527195614203454</v>
      </c>
      <c r="AR103" s="4">
        <v>0.1104412510895862</v>
      </c>
      <c r="AS103" s="4">
        <f>AVERAGE(AR102:AR103)</f>
        <v>0.10456738285949765</v>
      </c>
    </row>
    <row r="104" spans="1:45" s="2" customFormat="1" x14ac:dyDescent="0.35">
      <c r="A104" s="28" t="s">
        <v>30</v>
      </c>
      <c r="B104" s="2" t="s">
        <v>53</v>
      </c>
      <c r="C104" s="2">
        <v>5279511</v>
      </c>
      <c r="F104" s="2">
        <v>5279240</v>
      </c>
      <c r="G104" s="2">
        <v>271</v>
      </c>
      <c r="H104" s="61">
        <f t="shared" si="51"/>
        <v>5.1330511481082245E-5</v>
      </c>
      <c r="S104" s="2">
        <v>0</v>
      </c>
      <c r="T104" s="2">
        <v>0</v>
      </c>
      <c r="W104" s="2">
        <v>585958</v>
      </c>
      <c r="X104" s="2">
        <v>0.11099287018586</v>
      </c>
      <c r="AA104" s="2">
        <v>3361227</v>
      </c>
      <c r="AB104" s="2">
        <v>0.63668766716421299</v>
      </c>
      <c r="AE104" s="2">
        <v>0.71399789422136595</v>
      </c>
      <c r="AH104" s="2">
        <v>0</v>
      </c>
      <c r="AI104" s="2">
        <v>9889.5951641474949</v>
      </c>
      <c r="AL104" s="2">
        <v>6.5085651930187591</v>
      </c>
      <c r="AO104" s="2">
        <f t="shared" si="52"/>
        <v>9896.1037293405134</v>
      </c>
      <c r="AR104" s="2">
        <v>0</v>
      </c>
    </row>
    <row r="105" spans="1:45" s="4" customFormat="1" ht="15" thickBot="1" x14ac:dyDescent="0.4">
      <c r="A105" s="39" t="s">
        <v>32</v>
      </c>
      <c r="B105" s="4" t="s">
        <v>53</v>
      </c>
      <c r="C105" s="4">
        <v>8975860</v>
      </c>
      <c r="D105" s="4">
        <f>AVERAGE(C104:C105)</f>
        <v>7127685.5</v>
      </c>
      <c r="E105" s="4">
        <f t="shared" ref="E105:E115" si="78">D105/$D$106</f>
        <v>0.88554865688345674</v>
      </c>
      <c r="F105" s="4">
        <v>8258375</v>
      </c>
      <c r="G105" s="4">
        <v>717485</v>
      </c>
      <c r="H105" s="74">
        <f t="shared" si="51"/>
        <v>7.993495887859213E-2</v>
      </c>
      <c r="I105" s="4">
        <f>AVERAGE(H104:H105)</f>
        <v>3.9993144695036606E-2</v>
      </c>
      <c r="J105" s="4">
        <f>I105/$I$106</f>
        <v>0.34025640589116735</v>
      </c>
      <c r="S105" s="4">
        <v>5192</v>
      </c>
      <c r="T105" s="4">
        <v>6.2869511253727298E-4</v>
      </c>
      <c r="U105" s="4">
        <f>AVERAGE(T104:T105)</f>
        <v>3.1434755626863649E-4</v>
      </c>
      <c r="V105" s="4">
        <f>U105/$U$106</f>
        <v>0.13585227383090268</v>
      </c>
      <c r="W105" s="4">
        <v>2189043</v>
      </c>
      <c r="X105" s="4">
        <v>0.26506945979081797</v>
      </c>
      <c r="Y105" s="4">
        <f>AVERAGE(X104:X105)</f>
        <v>0.18803116498833899</v>
      </c>
      <c r="Z105" s="4">
        <f>Y105/$Y$106</f>
        <v>0.33715343670681247</v>
      </c>
      <c r="AA105" s="4">
        <v>4800661</v>
      </c>
      <c r="AB105" s="4">
        <v>0.58130818714335497</v>
      </c>
      <c r="AC105" s="4">
        <f>AVERAGE(AB104:AB105)</f>
        <v>0.60899792715378398</v>
      </c>
      <c r="AD105" s="4">
        <f t="shared" ref="AD105:AD115" si="79">AC105/$AC$106</f>
        <v>0.82517940759986519</v>
      </c>
      <c r="AE105" s="4">
        <v>0.64454353265102404</v>
      </c>
      <c r="AF105" s="4">
        <f>AVERAGE(AE104:AE105)</f>
        <v>0.67927071343619505</v>
      </c>
      <c r="AG105" s="4">
        <f t="shared" ref="AG105:AG115" si="80">AF105/$AF$106</f>
        <v>1.0880332667636172</v>
      </c>
      <c r="AH105" s="4">
        <v>2.357841069618253</v>
      </c>
      <c r="AI105" s="4">
        <v>15470.405865942181</v>
      </c>
      <c r="AJ105" s="4">
        <f>AVERAGE(AI104:AI105)</f>
        <v>12680.000515044838</v>
      </c>
      <c r="AK105" s="4">
        <f t="shared" ref="AK105:AK115" si="81">AJ105/$AJ$106</f>
        <v>0.97081766607089037</v>
      </c>
      <c r="AL105" s="4">
        <v>17231.726559088798</v>
      </c>
      <c r="AM105" s="4">
        <f>AVERAGE(AL104:AL105)</f>
        <v>8619.1175621409093</v>
      </c>
      <c r="AN105" s="4">
        <f>AM105/$AM$106</f>
        <v>0.3333385193298733</v>
      </c>
      <c r="AO105" s="4">
        <f t="shared" si="52"/>
        <v>32702.132425030977</v>
      </c>
      <c r="AP105" s="4">
        <f>AVERAGE(AO104:AO105)</f>
        <v>21299.118077185747</v>
      </c>
      <c r="AQ105" s="4">
        <f t="shared" ref="AQ105:AQ115" si="82">AP105/$AP$106</f>
        <v>0.54728043857965447</v>
      </c>
      <c r="AR105" s="4">
        <v>1.5240977451076431E-2</v>
      </c>
      <c r="AS105" s="4">
        <f>AVERAGE(AR104:AR105)</f>
        <v>7.6204887255382154E-3</v>
      </c>
    </row>
    <row r="106" spans="1:45" s="26" customFormat="1" ht="15" thickBot="1" x14ac:dyDescent="0.4">
      <c r="A106" s="25" t="s">
        <v>62</v>
      </c>
      <c r="D106" s="26">
        <f>AVERAGE(D103:D105)</f>
        <v>8048892</v>
      </c>
      <c r="H106" s="63"/>
      <c r="I106" s="26">
        <f>AVERAGE(I103:I105)</f>
        <v>0.11753825645189647</v>
      </c>
      <c r="U106" s="26">
        <f>AVERAGE(U103:U105)</f>
        <v>2.3138924907499859E-3</v>
      </c>
      <c r="Y106" s="26">
        <f>AVERAGE(Y103:Y105)</f>
        <v>0.55770205644337023</v>
      </c>
      <c r="AC106" s="26">
        <f>AVERAGE(AC103:AC105)</f>
        <v>0.73801881329676977</v>
      </c>
      <c r="AF106" s="26">
        <f>AVERAGE(AF103:AF105)</f>
        <v>0.62431061088481532</v>
      </c>
      <c r="AJ106" s="26">
        <f>AVERAGE(AJ103:AJ105)</f>
        <v>13061.155516837214</v>
      </c>
      <c r="AM106" s="26">
        <f>AVERAGE(AM103:AM105)</f>
        <v>25856.950404256735</v>
      </c>
      <c r="AP106" s="26">
        <f>AVERAGE(AP103:AP105)</f>
        <v>38918.105921093957</v>
      </c>
      <c r="AQ106" s="27"/>
      <c r="AS106" s="26">
        <f>AVERAGE(AS103:AS105)</f>
        <v>5.6093935792517938E-2</v>
      </c>
    </row>
    <row r="107" spans="1:45" s="5" customFormat="1" ht="15" thickBot="1" x14ac:dyDescent="0.4">
      <c r="A107" s="30" t="s">
        <v>40</v>
      </c>
      <c r="B107" s="5" t="s">
        <v>53</v>
      </c>
      <c r="C107" s="5">
        <v>6747208</v>
      </c>
      <c r="D107" s="5">
        <f>C107</f>
        <v>6747208</v>
      </c>
      <c r="E107" s="5">
        <f t="shared" si="78"/>
        <v>0.83827786482909694</v>
      </c>
      <c r="F107" s="5">
        <v>6151606</v>
      </c>
      <c r="G107" s="5">
        <v>595602</v>
      </c>
      <c r="H107" s="64">
        <f t="shared" si="51"/>
        <v>8.8273846011565085E-2</v>
      </c>
      <c r="I107" s="5">
        <f>H107</f>
        <v>8.8273846011565085E-2</v>
      </c>
      <c r="J107" s="5">
        <f t="shared" ref="J107:J115" si="83">I107/$I$106</f>
        <v>0.75102225161636549</v>
      </c>
      <c r="S107" s="5">
        <v>844820</v>
      </c>
      <c r="T107" s="5">
        <v>0.137333242733686</v>
      </c>
      <c r="U107" s="5">
        <f>T107</f>
        <v>0.137333242733686</v>
      </c>
      <c r="V107" s="5">
        <f>U107/$U$106</f>
        <v>59.351609153272769</v>
      </c>
      <c r="W107" s="5">
        <v>5180837</v>
      </c>
      <c r="X107" s="5">
        <v>0.84219259165817795</v>
      </c>
      <c r="Y107" s="5">
        <f>X107</f>
        <v>0.84219259165817795</v>
      </c>
      <c r="Z107" s="5">
        <f t="shared" ref="Z107:Z115" si="84">Y107/$Y$106</f>
        <v>1.5101120426721883</v>
      </c>
      <c r="AA107" s="5">
        <v>4268822</v>
      </c>
      <c r="AB107" s="5">
        <v>0.69393618511978805</v>
      </c>
      <c r="AC107" s="5">
        <f>AB107</f>
        <v>0.69393618511978805</v>
      </c>
      <c r="AD107" s="5">
        <f t="shared" si="79"/>
        <v>0.94026896417441952</v>
      </c>
      <c r="AE107" s="5">
        <v>0.54420142137573302</v>
      </c>
      <c r="AF107" s="5">
        <f>AE107</f>
        <v>0.54420142137573302</v>
      </c>
      <c r="AG107" s="5">
        <f t="shared" si="80"/>
        <v>0.87168376107600332</v>
      </c>
      <c r="AH107" s="5">
        <v>383.65779900517953</v>
      </c>
      <c r="AI107" s="5">
        <v>11523.797544597461</v>
      </c>
      <c r="AJ107" s="5">
        <f>AI107</f>
        <v>11523.797544597461</v>
      </c>
      <c r="AK107" s="5">
        <f t="shared" si="81"/>
        <v>0.88229540868279721</v>
      </c>
      <c r="AL107" s="5">
        <v>14304.48135089431</v>
      </c>
      <c r="AM107" s="5">
        <f>AL107</f>
        <v>14304.48135089431</v>
      </c>
      <c r="AN107" s="5">
        <f>AM107/$AM$106</f>
        <v>0.55321610349453332</v>
      </c>
      <c r="AO107" s="5">
        <f t="shared" si="52"/>
        <v>25828.278895491771</v>
      </c>
      <c r="AP107" s="5">
        <f>AO107</f>
        <v>25828.278895491771</v>
      </c>
      <c r="AQ107" s="5">
        <f t="shared" si="82"/>
        <v>0.66365714065988535</v>
      </c>
      <c r="AR107" s="5">
        <v>3.3292653530263059</v>
      </c>
      <c r="AS107" s="5">
        <f>AR107</f>
        <v>3.3292653530263059</v>
      </c>
    </row>
    <row r="108" spans="1:45" s="5" customFormat="1" ht="15" thickBot="1" x14ac:dyDescent="0.4">
      <c r="A108" s="30" t="s">
        <v>24</v>
      </c>
      <c r="B108" s="5" t="s">
        <v>53</v>
      </c>
      <c r="C108" s="5">
        <v>4927240</v>
      </c>
      <c r="D108" s="5">
        <f>C108</f>
        <v>4927240</v>
      </c>
      <c r="E108" s="5">
        <f>D108/$D$106</f>
        <v>0.61216376117358762</v>
      </c>
      <c r="F108" s="5">
        <v>4169232</v>
      </c>
      <c r="G108" s="5">
        <v>758008</v>
      </c>
      <c r="H108" s="64">
        <f t="shared" si="51"/>
        <v>0.15384028381000317</v>
      </c>
      <c r="I108" s="5">
        <f>H108</f>
        <v>0.15384028381000317</v>
      </c>
      <c r="J108" s="5">
        <f t="shared" si="83"/>
        <v>1.3088528659004195</v>
      </c>
      <c r="S108" s="5">
        <v>1206509</v>
      </c>
      <c r="T108" s="5">
        <v>0.28938399206376603</v>
      </c>
      <c r="U108" s="5">
        <f>T108</f>
        <v>0.28938399206376603</v>
      </c>
      <c r="V108" s="5">
        <f>U108/$U$106</f>
        <v>125.06371545808942</v>
      </c>
      <c r="W108" s="5">
        <v>2327283</v>
      </c>
      <c r="X108" s="5">
        <v>0.55820424481055497</v>
      </c>
      <c r="Y108" s="5">
        <f>X108</f>
        <v>0.55820424481055497</v>
      </c>
      <c r="Z108" s="5">
        <f t="shared" si="84"/>
        <v>1.0009004599523756</v>
      </c>
      <c r="AA108" s="5">
        <v>3176945</v>
      </c>
      <c r="AB108" s="5">
        <v>0.76199765328482605</v>
      </c>
      <c r="AC108" s="5">
        <f>AB108</f>
        <v>0.76199765328482605</v>
      </c>
      <c r="AD108" s="5">
        <f t="shared" si="79"/>
        <v>1.0324908248354017</v>
      </c>
      <c r="AE108" s="5">
        <v>0.58224363342771102</v>
      </c>
      <c r="AF108" s="5">
        <f>AE108</f>
        <v>0.58224363342771102</v>
      </c>
      <c r="AG108" s="5">
        <f t="shared" si="80"/>
        <v>0.93261851276645114</v>
      </c>
      <c r="AH108" s="5">
        <v>547.91149288598774</v>
      </c>
      <c r="AI108" s="5">
        <v>7810.2182559249031</v>
      </c>
      <c r="AJ108" s="5">
        <f>AI108</f>
        <v>7810.2182559249031</v>
      </c>
      <c r="AK108" s="5">
        <f t="shared" si="81"/>
        <v>0.59797299296043938</v>
      </c>
      <c r="AL108" s="5">
        <v>18204.96119863381</v>
      </c>
      <c r="AM108" s="5">
        <f>AL108</f>
        <v>18204.96119863381</v>
      </c>
      <c r="AN108" s="5">
        <f>AM108/$AM$106</f>
        <v>0.70406451317773322</v>
      </c>
      <c r="AO108" s="5">
        <f t="shared" si="52"/>
        <v>26015.179454558711</v>
      </c>
      <c r="AP108" s="5">
        <f>AO108</f>
        <v>26015.179454558711</v>
      </c>
      <c r="AQ108" s="5">
        <f t="shared" si="82"/>
        <v>0.66845954701146582</v>
      </c>
      <c r="AR108" s="5">
        <v>7.0153160248798043</v>
      </c>
      <c r="AS108" s="5">
        <f>AR108</f>
        <v>7.0153160248798043</v>
      </c>
    </row>
    <row r="109" spans="1:45" s="6" customFormat="1" x14ac:dyDescent="0.35">
      <c r="A109" s="31" t="s">
        <v>26</v>
      </c>
      <c r="B109" s="6" t="s">
        <v>53</v>
      </c>
      <c r="C109" s="6">
        <v>8301324</v>
      </c>
      <c r="F109" s="6">
        <v>6462120</v>
      </c>
      <c r="G109" s="6">
        <v>1839204</v>
      </c>
      <c r="H109" s="65">
        <f t="shared" si="51"/>
        <v>0.22155550126702681</v>
      </c>
      <c r="S109" s="6">
        <v>2118480</v>
      </c>
      <c r="T109" s="6">
        <v>0.32783049525542701</v>
      </c>
      <c r="W109" s="6">
        <v>4645592</v>
      </c>
      <c r="X109" s="6">
        <v>0.71889596602972405</v>
      </c>
      <c r="AA109" s="6">
        <v>4280445</v>
      </c>
      <c r="AB109" s="6">
        <v>0.662390206310004</v>
      </c>
      <c r="AE109" s="6">
        <v>0.55716543490221204</v>
      </c>
      <c r="AH109" s="6">
        <v>962.06455107181739</v>
      </c>
      <c r="AI109" s="6">
        <v>12105.48311918776</v>
      </c>
      <c r="AL109" s="6">
        <v>44171.878735279977</v>
      </c>
      <c r="AO109" s="6">
        <f t="shared" si="52"/>
        <v>56277.361854467737</v>
      </c>
      <c r="AR109" s="6">
        <v>7.9473453607720916</v>
      </c>
    </row>
    <row r="110" spans="1:45" s="7" customFormat="1" ht="15" thickBot="1" x14ac:dyDescent="0.4">
      <c r="A110" s="32" t="s">
        <v>25</v>
      </c>
      <c r="B110" s="7" t="s">
        <v>53</v>
      </c>
      <c r="C110" s="7">
        <v>7713913</v>
      </c>
      <c r="D110" s="7">
        <f>AVERAGE(C109:C110)</f>
        <v>8007618.5</v>
      </c>
      <c r="E110" s="7">
        <f t="shared" si="78"/>
        <v>0.99487215134704254</v>
      </c>
      <c r="F110" s="7">
        <v>5734874</v>
      </c>
      <c r="G110" s="7">
        <v>1979039</v>
      </c>
      <c r="H110" s="66">
        <f t="shared" si="51"/>
        <v>0.256554487975169</v>
      </c>
      <c r="I110" s="7">
        <f>AVERAGE(H109:H110)</f>
        <v>0.23905499462109792</v>
      </c>
      <c r="J110" s="7">
        <f t="shared" si="83"/>
        <v>2.0338483982781659</v>
      </c>
      <c r="S110" s="7">
        <v>1942585</v>
      </c>
      <c r="T110" s="7">
        <v>0.33873194075405999</v>
      </c>
      <c r="U110" s="7">
        <f>AVERAGE(T109:T110)</f>
        <v>0.33328121800474353</v>
      </c>
      <c r="V110" s="7">
        <f>U110/$U$106</f>
        <v>144.03487600961071</v>
      </c>
      <c r="W110" s="7">
        <v>3586421</v>
      </c>
      <c r="X110" s="7">
        <v>0.625370496370103</v>
      </c>
      <c r="Y110" s="7">
        <f>AVERAGE(X109:X110)</f>
        <v>0.67213323119991353</v>
      </c>
      <c r="Z110" s="7">
        <f t="shared" si="84"/>
        <v>1.2051833473347839</v>
      </c>
      <c r="AA110" s="7">
        <v>5729832</v>
      </c>
      <c r="AB110" s="7">
        <v>0.99912081765004801</v>
      </c>
      <c r="AC110" s="7">
        <f>AVERAGE(AB109:AB110)</f>
        <v>0.83075551198002606</v>
      </c>
      <c r="AD110" s="7">
        <f t="shared" si="79"/>
        <v>1.1256562800465701</v>
      </c>
      <c r="AE110" s="7">
        <v>0.59807442870925398</v>
      </c>
      <c r="AF110" s="7">
        <f>AVERAGE(AE109:AE110)</f>
        <v>0.57761993180573301</v>
      </c>
      <c r="AG110" s="7">
        <f t="shared" si="80"/>
        <v>0.92521242108490021</v>
      </c>
      <c r="AH110" s="7">
        <v>882.1854187643246</v>
      </c>
      <c r="AI110" s="7">
        <v>10743.133893779261</v>
      </c>
      <c r="AJ110" s="7">
        <f>AVERAGE(AI109:AI110)</f>
        <v>11424.30850648351</v>
      </c>
      <c r="AK110" s="7">
        <f t="shared" si="81"/>
        <v>0.87467823897788877</v>
      </c>
      <c r="AL110" s="7">
        <v>47530.274358031922</v>
      </c>
      <c r="AM110" s="7">
        <f>AVERAGE(AL109:AL110)</f>
        <v>45851.076546655953</v>
      </c>
      <c r="AN110" s="7">
        <f>AM110/$AM$106</f>
        <v>1.7732592525338045</v>
      </c>
      <c r="AO110" s="7">
        <f t="shared" si="52"/>
        <v>58273.408251811183</v>
      </c>
      <c r="AP110" s="7">
        <f>AVERAGE(AO109:AO110)</f>
        <v>57275.385053139456</v>
      </c>
      <c r="AQ110" s="7">
        <f t="shared" si="82"/>
        <v>1.4716899421894962</v>
      </c>
      <c r="AR110" s="7">
        <v>8.2116208127606836</v>
      </c>
      <c r="AS110" s="7">
        <f>AVERAGE(AR109:AR110)</f>
        <v>8.0794830867663876</v>
      </c>
    </row>
    <row r="111" spans="1:45" s="6" customFormat="1" x14ac:dyDescent="0.35">
      <c r="A111" s="31" t="s">
        <v>37</v>
      </c>
      <c r="B111" s="6" t="s">
        <v>53</v>
      </c>
      <c r="C111" s="6">
        <v>9590675</v>
      </c>
      <c r="F111" s="6">
        <v>8110029</v>
      </c>
      <c r="G111" s="6">
        <v>1480646</v>
      </c>
      <c r="H111" s="65">
        <f t="shared" si="51"/>
        <v>0.15438391979709457</v>
      </c>
      <c r="S111" s="6">
        <v>720803</v>
      </c>
      <c r="T111" s="6">
        <v>8.8877980584286406E-2</v>
      </c>
      <c r="W111" s="6">
        <v>4753603</v>
      </c>
      <c r="X111" s="6">
        <v>0.58613884118046899</v>
      </c>
      <c r="AA111" s="6">
        <v>4528312</v>
      </c>
      <c r="AB111" s="6">
        <v>0.55835953237651803</v>
      </c>
      <c r="AE111" s="6">
        <v>0.56980327327268998</v>
      </c>
      <c r="AH111" s="6">
        <v>327.3380039491613</v>
      </c>
      <c r="AI111" s="6">
        <v>15192.50944823421</v>
      </c>
      <c r="AL111" s="6">
        <v>35560.446563772894</v>
      </c>
      <c r="AO111" s="6">
        <f t="shared" si="52"/>
        <v>50752.956012007104</v>
      </c>
      <c r="AR111" s="6">
        <v>2.1546012860120829</v>
      </c>
    </row>
    <row r="112" spans="1:45" s="7" customFormat="1" ht="15" thickBot="1" x14ac:dyDescent="0.4">
      <c r="A112" s="32" t="s">
        <v>44</v>
      </c>
      <c r="B112" s="7" t="s">
        <v>53</v>
      </c>
      <c r="C112" s="7">
        <v>5612410</v>
      </c>
      <c r="D112" s="7">
        <f>AVERAGE(C111:C112)</f>
        <v>7601542.5</v>
      </c>
      <c r="E112" s="7">
        <f t="shared" si="78"/>
        <v>0.9444209836583719</v>
      </c>
      <c r="F112" s="7">
        <v>5363426</v>
      </c>
      <c r="G112" s="7">
        <v>248984</v>
      </c>
      <c r="H112" s="66">
        <f t="shared" si="51"/>
        <v>4.4363116735947658E-2</v>
      </c>
      <c r="I112" s="7">
        <f>AVERAGE(H111:H112)</f>
        <v>9.9373518266521105E-2</v>
      </c>
      <c r="J112" s="7">
        <f t="shared" si="83"/>
        <v>0.84545680075823282</v>
      </c>
      <c r="S112" s="7">
        <v>840422</v>
      </c>
      <c r="T112" s="7">
        <v>0.15669499308837301</v>
      </c>
      <c r="U112" s="7">
        <f>AVERAGE(T111:T112)</f>
        <v>0.1227864868363297</v>
      </c>
      <c r="V112" s="7">
        <f>U112/$U$106</f>
        <v>53.064905706371761</v>
      </c>
      <c r="W112" s="7">
        <v>3527617</v>
      </c>
      <c r="X112" s="7">
        <v>0.65771710097240099</v>
      </c>
      <c r="Y112" s="7">
        <f>AVERAGE(X111:X112)</f>
        <v>0.62192797107643494</v>
      </c>
      <c r="Z112" s="7">
        <f t="shared" si="84"/>
        <v>1.1151616959109891</v>
      </c>
      <c r="AA112" s="7">
        <v>3427572</v>
      </c>
      <c r="AB112" s="7">
        <v>0.63906391176087796</v>
      </c>
      <c r="AC112" s="7">
        <f>AVERAGE(AB111:AB112)</f>
        <v>0.59871172206869794</v>
      </c>
      <c r="AD112" s="7">
        <f t="shared" si="79"/>
        <v>0.81124181563098707</v>
      </c>
      <c r="AE112" s="7">
        <v>0.59037388565433502</v>
      </c>
      <c r="AF112" s="7">
        <f>AVERAGE(AE111:AE112)</f>
        <v>0.58008857946351244</v>
      </c>
      <c r="AG112" s="7">
        <f t="shared" si="80"/>
        <v>0.9291666189068476</v>
      </c>
      <c r="AH112" s="7">
        <v>381.66053686646978</v>
      </c>
      <c r="AI112" s="7">
        <v>10047.30071617561</v>
      </c>
      <c r="AJ112" s="7">
        <f>AVERAGE(AI111:AI112)</f>
        <v>12619.90508220491</v>
      </c>
      <c r="AK112" s="7">
        <f t="shared" si="81"/>
        <v>0.96621658519696163</v>
      </c>
      <c r="AL112" s="7">
        <v>5979.8103174117441</v>
      </c>
      <c r="AM112" s="7">
        <f>AVERAGE(AL111:AL112)</f>
        <v>20770.128440592318</v>
      </c>
      <c r="AN112" s="7">
        <f>AM112/$AM$106</f>
        <v>0.80327061451040294</v>
      </c>
      <c r="AO112" s="7">
        <f t="shared" si="52"/>
        <v>16027.111033587355</v>
      </c>
      <c r="AP112" s="7">
        <f>AVERAGE(AO111:AO112)</f>
        <v>33390.033522797232</v>
      </c>
      <c r="AQ112" s="7">
        <f t="shared" si="82"/>
        <v>0.85795628365098675</v>
      </c>
      <c r="AR112" s="7">
        <v>3.798637541046392</v>
      </c>
      <c r="AS112" s="7">
        <f>AVERAGE(AR111:AR112)</f>
        <v>2.9766194135292374</v>
      </c>
    </row>
    <row r="113" spans="1:54" s="8" customFormat="1" x14ac:dyDescent="0.35">
      <c r="A113" s="33" t="s">
        <v>27</v>
      </c>
      <c r="B113" s="8" t="s">
        <v>53</v>
      </c>
      <c r="C113" s="8">
        <v>6284811</v>
      </c>
      <c r="F113" s="8">
        <v>5872946</v>
      </c>
      <c r="G113" s="8">
        <v>411865</v>
      </c>
      <c r="H113" s="67">
        <f t="shared" si="51"/>
        <v>6.5533394719427526E-2</v>
      </c>
      <c r="S113" s="8">
        <v>1768092</v>
      </c>
      <c r="T113" s="8">
        <v>0.30105708446834001</v>
      </c>
      <c r="W113" s="8">
        <v>4854773</v>
      </c>
      <c r="X113" s="8">
        <v>0.826633345513478</v>
      </c>
      <c r="AA113" s="8">
        <v>3295208</v>
      </c>
      <c r="AB113" s="8">
        <v>0.56108263212363996</v>
      </c>
      <c r="AE113" s="8">
        <v>0.62669094029876105</v>
      </c>
      <c r="AH113" s="8">
        <v>802.94297620637053</v>
      </c>
      <c r="AI113" s="8">
        <v>11001.784037266611</v>
      </c>
      <c r="AL113" s="8">
        <v>9891.698166873326</v>
      </c>
      <c r="AO113" s="8">
        <f t="shared" si="52"/>
        <v>20893.482204139938</v>
      </c>
      <c r="AR113" s="8">
        <v>7.2982979259231264</v>
      </c>
    </row>
    <row r="114" spans="1:54" s="9" customFormat="1" ht="15" thickBot="1" x14ac:dyDescent="0.4">
      <c r="A114" s="34" t="s">
        <v>28</v>
      </c>
      <c r="B114" s="9" t="s">
        <v>53</v>
      </c>
      <c r="C114" s="9">
        <v>6187159</v>
      </c>
      <c r="D114" s="9">
        <f>AVERAGE(C113:C114)</f>
        <v>6235985</v>
      </c>
      <c r="E114" s="9">
        <f t="shared" si="78"/>
        <v>0.77476315994797795</v>
      </c>
      <c r="F114" s="9">
        <v>5765246</v>
      </c>
      <c r="G114" s="9">
        <v>421913</v>
      </c>
      <c r="H114" s="68">
        <f t="shared" si="51"/>
        <v>6.8191717717291572E-2</v>
      </c>
      <c r="I114" s="9">
        <f>AVERAGE(H113:H114)</f>
        <v>6.6862556218359542E-2</v>
      </c>
      <c r="J114" s="9">
        <f t="shared" si="83"/>
        <v>0.56885781903463584</v>
      </c>
      <c r="S114" s="9">
        <v>2937119</v>
      </c>
      <c r="T114" s="9">
        <v>0.509452502113526</v>
      </c>
      <c r="U114" s="9">
        <f>AVERAGE(T113:T114)</f>
        <v>0.405254793290933</v>
      </c>
      <c r="V114" s="9">
        <f>U114/$U$106</f>
        <v>175.13985412502055</v>
      </c>
      <c r="W114" s="9">
        <v>6139778</v>
      </c>
      <c r="X114" s="9">
        <v>1.0649637500290501</v>
      </c>
      <c r="Y114" s="9">
        <f>AVERAGE(X113:X114)</f>
        <v>0.94579854777126404</v>
      </c>
      <c r="Z114" s="9">
        <f t="shared" si="84"/>
        <v>1.6958849924328756</v>
      </c>
      <c r="AA114" s="9">
        <v>4260397</v>
      </c>
      <c r="AB114" s="9">
        <v>0.73897922135499505</v>
      </c>
      <c r="AC114" s="9">
        <f>AVERAGE(AB113:AB114)</f>
        <v>0.65003092673931751</v>
      </c>
      <c r="AD114" s="9">
        <f t="shared" si="79"/>
        <v>0.88077826069987886</v>
      </c>
      <c r="AE114" s="9">
        <v>0.61429392612941902</v>
      </c>
      <c r="AF114" s="9">
        <f>AVERAGE(AE113:AE114)</f>
        <v>0.62049243321408998</v>
      </c>
      <c r="AG114" s="9">
        <f t="shared" si="80"/>
        <v>0.99388416982803807</v>
      </c>
      <c r="AH114" s="9">
        <v>1333.8327820793711</v>
      </c>
      <c r="AI114" s="9">
        <v>10800.0297318782</v>
      </c>
      <c r="AJ114" s="9">
        <f>AVERAGE(AI113:AI114)</f>
        <v>10900.906884572405</v>
      </c>
      <c r="AK114" s="9">
        <f t="shared" si="81"/>
        <v>0.8346050906843564</v>
      </c>
      <c r="AL114" s="9">
        <v>10133.01943277536</v>
      </c>
      <c r="AM114" s="9">
        <f>AVERAGE(AL113:AL114)</f>
        <v>10012.358799824342</v>
      </c>
      <c r="AN114" s="9">
        <f>AM114/$AM$106</f>
        <v>0.38722117818565505</v>
      </c>
      <c r="AO114" s="9">
        <f t="shared" si="52"/>
        <v>20933.049164653559</v>
      </c>
      <c r="AP114" s="9">
        <f>AVERAGE(AO113:AO114)</f>
        <v>20913.265684396749</v>
      </c>
      <c r="AQ114" s="9">
        <f t="shared" si="82"/>
        <v>0.53736596860078878</v>
      </c>
      <c r="AR114" s="9">
        <v>12.35026953807661</v>
      </c>
      <c r="AS114" s="9">
        <f>AVERAGE(AR113:AR114)</f>
        <v>9.8242837319998682</v>
      </c>
    </row>
    <row r="115" spans="1:54" s="10" customFormat="1" ht="15" thickBot="1" x14ac:dyDescent="0.4">
      <c r="A115" s="35" t="s">
        <v>29</v>
      </c>
      <c r="B115" s="10" t="s">
        <v>53</v>
      </c>
      <c r="C115" s="10">
        <v>9708067</v>
      </c>
      <c r="D115" s="10">
        <f>C115</f>
        <v>9708067</v>
      </c>
      <c r="E115" s="10">
        <f t="shared" si="78"/>
        <v>1.2061370683070416</v>
      </c>
      <c r="F115" s="10">
        <v>6834064</v>
      </c>
      <c r="G115" s="10">
        <v>2874003</v>
      </c>
      <c r="H115" s="69">
        <f t="shared" si="51"/>
        <v>0.29604276525903661</v>
      </c>
      <c r="I115" s="10">
        <f>H115</f>
        <v>0.29604276525903661</v>
      </c>
      <c r="J115" s="10">
        <f t="shared" si="83"/>
        <v>2.5186928426166899</v>
      </c>
      <c r="S115" s="10">
        <v>1375438</v>
      </c>
      <c r="T115" s="10">
        <v>0.20126208943902199</v>
      </c>
      <c r="U115" s="10">
        <f>T115</f>
        <v>0.20126208943902199</v>
      </c>
      <c r="V115" s="10">
        <f>U115/$U$106</f>
        <v>86.979879248317332</v>
      </c>
      <c r="W115" s="10">
        <v>5013814</v>
      </c>
      <c r="X115" s="10">
        <v>0.73365043113438799</v>
      </c>
      <c r="Y115" s="10">
        <f>X115</f>
        <v>0.73365043113438799</v>
      </c>
      <c r="Z115" s="10">
        <f t="shared" si="84"/>
        <v>1.3154881224808319</v>
      </c>
      <c r="AA115" s="10">
        <v>5348646</v>
      </c>
      <c r="AB115" s="10">
        <v>0.78264499717883795</v>
      </c>
      <c r="AC115" s="10">
        <f>AB115</f>
        <v>0.78264499717883795</v>
      </c>
      <c r="AD115" s="10">
        <f t="shared" si="79"/>
        <v>1.0604675423960002</v>
      </c>
      <c r="AE115" s="10">
        <v>0.57718289825125801</v>
      </c>
      <c r="AF115" s="10">
        <f>AE115</f>
        <v>0.57718289825125801</v>
      </c>
      <c r="AG115" s="10">
        <f t="shared" si="80"/>
        <v>0.92451239525343853</v>
      </c>
      <c r="AH115" s="10">
        <v>624.62715814976696</v>
      </c>
      <c r="AI115" s="10">
        <v>12802.24545310963</v>
      </c>
      <c r="AJ115" s="10">
        <f>AI115</f>
        <v>12802.24545310963</v>
      </c>
      <c r="AK115" s="10">
        <f t="shared" si="81"/>
        <v>0.98017709356619931</v>
      </c>
      <c r="AL115" s="10">
        <v>69024.486680559014</v>
      </c>
      <c r="AM115" s="10">
        <f>AL115</f>
        <v>69024.486680559014</v>
      </c>
      <c r="AN115" s="10">
        <f>AM115/$AM$106</f>
        <v>2.6694751547033082</v>
      </c>
      <c r="AO115" s="10">
        <f t="shared" si="52"/>
        <v>81826.732133668644</v>
      </c>
      <c r="AP115" s="10">
        <f>AO115</f>
        <v>81826.732133668644</v>
      </c>
      <c r="AQ115" s="10">
        <f t="shared" si="82"/>
        <v>2.1025363438696494</v>
      </c>
      <c r="AR115" s="10">
        <v>4.8790437617960754</v>
      </c>
      <c r="AS115" s="10">
        <f>AR115</f>
        <v>4.8790437617960754</v>
      </c>
    </row>
    <row r="116" spans="1:54" ht="15" thickBot="1" x14ac:dyDescent="0.4"/>
    <row r="117" spans="1:54" ht="15" thickBot="1" x14ac:dyDescent="0.4"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S117" s="78"/>
      <c r="AV117" s="80" t="s">
        <v>55</v>
      </c>
      <c r="AW117" s="81"/>
      <c r="AX117" s="81"/>
      <c r="AY117" s="23" t="s">
        <v>56</v>
      </c>
      <c r="AZ117" s="24">
        <f>AVERAGE(AS4,AS12,AS13,AS27,AS28,AS41,AS47,AS49,AS60,AS62,AS75,AS77,AS82,AS90,AS92,AS103,AS105)</f>
        <v>0.43801059365275991</v>
      </c>
    </row>
    <row r="118" spans="1:54" x14ac:dyDescent="0.35">
      <c r="D118" s="78"/>
      <c r="E118" s="78"/>
      <c r="F118" s="78"/>
      <c r="G118" s="78"/>
      <c r="H118" s="79"/>
      <c r="I118" s="78"/>
      <c r="J118" s="78"/>
      <c r="K118" s="78"/>
      <c r="L118" s="78"/>
      <c r="M118" s="78"/>
      <c r="N118" s="79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Y118" s="19" t="s">
        <v>57</v>
      </c>
      <c r="AZ118" s="20">
        <f>AVERAGE(AS6,AS17,AS19,AS31,AS34,AS43,AS52,AS64:AS65,AS68:AS69,AS80,AS85,AS94,AS107:AS108)</f>
        <v>6.1259947129581791</v>
      </c>
      <c r="BA118" s="82" t="s">
        <v>60</v>
      </c>
      <c r="BB118" s="85">
        <f>AVERAGE(AZ118:AZ120)</f>
        <v>6.3879506872733183</v>
      </c>
    </row>
    <row r="119" spans="1:54" x14ac:dyDescent="0.35">
      <c r="D119" s="78"/>
      <c r="E119" s="78"/>
      <c r="F119" s="78"/>
      <c r="G119" s="78"/>
      <c r="H119" s="79"/>
      <c r="I119" s="78"/>
      <c r="J119" s="78"/>
      <c r="K119" s="78"/>
      <c r="L119" s="78"/>
      <c r="M119" s="78"/>
      <c r="N119" s="79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Y119" s="19" t="s">
        <v>58</v>
      </c>
      <c r="AZ119" s="20">
        <f>AVERAGE(AS8,AS21,AS23,AS36,AS38,AS54,AS56,AS66:AS67,AS81,AS87,AS96:AS97,AS110,AS112)</f>
        <v>5.2769470396709393</v>
      </c>
      <c r="BA119" s="83"/>
      <c r="BB119" s="86"/>
    </row>
    <row r="120" spans="1:54" ht="15" thickBot="1" x14ac:dyDescent="0.4">
      <c r="D120" s="78"/>
      <c r="E120" s="78"/>
      <c r="F120" s="78"/>
      <c r="G120" s="78"/>
      <c r="H120" s="79"/>
      <c r="I120" s="78"/>
      <c r="J120" s="78"/>
      <c r="K120" s="78"/>
      <c r="L120" s="78"/>
      <c r="M120" s="78"/>
      <c r="N120" s="79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Y120" s="21" t="s">
        <v>59</v>
      </c>
      <c r="AZ120" s="22">
        <f>AVERAGE(AS10:AS11,AS22,AS25,AS40,AS45:AS46,AS58,AS71,AS73,AS89,AS99,AS101,AS114:AS115)</f>
        <v>7.7609103091908365</v>
      </c>
      <c r="BA120" s="84"/>
      <c r="BB120" s="87"/>
    </row>
    <row r="121" spans="1:54" x14ac:dyDescent="0.35">
      <c r="D121" s="78"/>
      <c r="E121" s="78"/>
      <c r="F121" s="78"/>
      <c r="G121" s="78"/>
      <c r="H121" s="79"/>
      <c r="I121" s="78"/>
      <c r="J121" s="78"/>
      <c r="K121" s="78"/>
      <c r="L121" s="78"/>
      <c r="M121" s="78"/>
      <c r="N121" s="79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</row>
    <row r="122" spans="1:54" x14ac:dyDescent="0.35">
      <c r="D122" s="78"/>
      <c r="E122" s="78"/>
      <c r="F122" s="78"/>
      <c r="G122" s="78"/>
      <c r="H122" s="79"/>
      <c r="I122" s="78"/>
      <c r="J122" s="78"/>
      <c r="K122" s="78"/>
      <c r="L122" s="78"/>
      <c r="M122" s="78"/>
      <c r="N122" s="79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</row>
    <row r="123" spans="1:54" x14ac:dyDescent="0.35">
      <c r="D123" s="78"/>
      <c r="E123" s="78"/>
      <c r="F123" s="78"/>
      <c r="G123" s="78"/>
      <c r="H123" s="79"/>
      <c r="I123" s="78"/>
      <c r="J123" s="78"/>
      <c r="K123" s="78"/>
      <c r="L123" s="78"/>
      <c r="M123" s="78"/>
      <c r="N123" s="79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</row>
    <row r="124" spans="1:54" x14ac:dyDescent="0.35">
      <c r="D124" s="78"/>
      <c r="E124" s="78"/>
      <c r="F124" s="78"/>
      <c r="G124" s="78"/>
      <c r="H124" s="79"/>
      <c r="I124" s="78"/>
      <c r="J124" s="78"/>
      <c r="K124" s="78"/>
      <c r="L124" s="78"/>
      <c r="M124" s="78"/>
      <c r="N124" s="79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</row>
    <row r="125" spans="1:54" x14ac:dyDescent="0.35">
      <c r="D125" s="78"/>
      <c r="E125" s="78"/>
      <c r="F125" s="78"/>
      <c r="G125" s="78"/>
      <c r="H125" s="79"/>
      <c r="I125" s="78"/>
      <c r="J125" s="78"/>
      <c r="K125" s="78"/>
      <c r="L125" s="78"/>
      <c r="M125" s="78"/>
      <c r="N125" s="79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</row>
    <row r="126" spans="1:54" x14ac:dyDescent="0.35">
      <c r="D126" s="78"/>
      <c r="E126" s="78"/>
      <c r="F126" s="78"/>
      <c r="G126" s="78"/>
      <c r="H126" s="79"/>
      <c r="I126" s="78"/>
      <c r="J126" s="78"/>
      <c r="K126" s="78"/>
      <c r="L126" s="78"/>
      <c r="M126" s="78"/>
      <c r="N126" s="79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</row>
    <row r="127" spans="1:54" x14ac:dyDescent="0.35">
      <c r="D127" s="78"/>
      <c r="E127" s="78"/>
      <c r="F127" s="78"/>
      <c r="G127" s="78"/>
      <c r="H127" s="79"/>
      <c r="I127" s="78"/>
      <c r="J127" s="78"/>
      <c r="K127" s="78"/>
      <c r="L127" s="78"/>
      <c r="M127" s="78"/>
      <c r="N127" s="79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</row>
    <row r="128" spans="1:54" x14ac:dyDescent="0.35">
      <c r="D128" s="78"/>
      <c r="E128" s="78"/>
      <c r="F128" s="78"/>
      <c r="G128" s="78"/>
      <c r="H128" s="79"/>
      <c r="I128" s="78"/>
      <c r="J128" s="78"/>
      <c r="K128" s="78"/>
      <c r="L128" s="78"/>
      <c r="M128" s="78"/>
      <c r="N128" s="79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</row>
    <row r="129" spans="4:45" x14ac:dyDescent="0.35">
      <c r="D129" s="78"/>
      <c r="E129" s="78"/>
      <c r="F129" s="78"/>
      <c r="G129" s="78"/>
      <c r="H129" s="79"/>
      <c r="I129" s="78"/>
      <c r="J129" s="78"/>
      <c r="K129" s="78"/>
      <c r="L129" s="78"/>
      <c r="M129" s="78"/>
      <c r="N129" s="79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</row>
    <row r="130" spans="4:45" x14ac:dyDescent="0.35">
      <c r="D130" s="78"/>
      <c r="E130" s="78"/>
      <c r="F130" s="78"/>
      <c r="G130" s="78"/>
      <c r="H130" s="79"/>
      <c r="I130" s="78"/>
      <c r="J130" s="78"/>
      <c r="K130" s="78"/>
      <c r="L130" s="78"/>
      <c r="M130" s="78"/>
      <c r="N130" s="79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</row>
    <row r="131" spans="4:45" x14ac:dyDescent="0.35">
      <c r="D131" s="78"/>
      <c r="E131" s="78"/>
      <c r="F131" s="78"/>
      <c r="G131" s="78"/>
      <c r="H131" s="79"/>
      <c r="I131" s="78"/>
      <c r="J131" s="78"/>
      <c r="K131" s="78"/>
      <c r="L131" s="78"/>
      <c r="M131" s="78"/>
      <c r="N131" s="79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</row>
    <row r="132" spans="4:45" x14ac:dyDescent="0.35">
      <c r="D132" s="78"/>
      <c r="E132" s="78"/>
      <c r="F132" s="78"/>
      <c r="G132" s="78"/>
      <c r="H132" s="79"/>
      <c r="I132" s="78"/>
      <c r="J132" s="78"/>
      <c r="K132" s="78"/>
      <c r="L132" s="78"/>
      <c r="M132" s="78"/>
      <c r="N132" s="79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</row>
    <row r="133" spans="4:45" x14ac:dyDescent="0.35">
      <c r="D133" s="78"/>
      <c r="E133" s="78"/>
      <c r="F133" s="78"/>
      <c r="G133" s="78"/>
      <c r="H133" s="79"/>
      <c r="I133" s="78"/>
      <c r="J133" s="78"/>
      <c r="K133" s="78"/>
      <c r="L133" s="78"/>
      <c r="M133" s="78"/>
      <c r="N133" s="79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</row>
    <row r="134" spans="4:45" x14ac:dyDescent="0.35">
      <c r="D134" s="78"/>
      <c r="E134" s="78"/>
      <c r="F134" s="78"/>
      <c r="G134" s="78"/>
      <c r="H134" s="79"/>
      <c r="I134" s="78"/>
      <c r="J134" s="78"/>
      <c r="K134" s="78"/>
      <c r="L134" s="78"/>
      <c r="M134" s="78"/>
      <c r="N134" s="79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</row>
    <row r="135" spans="4:45" x14ac:dyDescent="0.35">
      <c r="D135" s="78"/>
      <c r="E135" s="78"/>
      <c r="F135" s="78"/>
      <c r="G135" s="78"/>
      <c r="H135" s="79"/>
      <c r="I135" s="78"/>
      <c r="J135" s="78"/>
      <c r="K135" s="78"/>
      <c r="L135" s="78"/>
      <c r="M135" s="78"/>
      <c r="N135" s="79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</row>
    <row r="136" spans="4:45" x14ac:dyDescent="0.35">
      <c r="D136" s="78"/>
      <c r="E136" s="78"/>
      <c r="F136" s="78"/>
      <c r="G136" s="78"/>
      <c r="H136" s="79"/>
      <c r="I136" s="78"/>
      <c r="J136" s="78"/>
      <c r="K136" s="78"/>
      <c r="L136" s="78"/>
      <c r="M136" s="78"/>
      <c r="N136" s="79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</row>
  </sheetData>
  <mergeCells count="3">
    <mergeCell ref="AV117:AX117"/>
    <mergeCell ref="BA118:BA120"/>
    <mergeCell ref="BB118:BB1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topLeftCell="E1" zoomScaleNormal="100" workbookViewId="0">
      <selection activeCell="O8" sqref="O8:R17"/>
    </sheetView>
  </sheetViews>
  <sheetFormatPr defaultRowHeight="14.5" x14ac:dyDescent="0.35"/>
  <cols>
    <col min="7" max="7" width="11.453125" customWidth="1"/>
    <col min="8" max="8" width="15" bestFit="1" customWidth="1"/>
    <col min="9" max="9" width="15" style="43" bestFit="1" customWidth="1"/>
  </cols>
  <sheetData>
    <row r="1" spans="1:18" x14ac:dyDescent="0.35">
      <c r="B1" t="s">
        <v>101</v>
      </c>
    </row>
    <row r="2" spans="1:18" ht="29.5" thickBot="1" x14ac:dyDescent="0.4">
      <c r="A2" s="88" t="s">
        <v>65</v>
      </c>
      <c r="B2" s="88" t="s">
        <v>0</v>
      </c>
      <c r="C2" s="88" t="s">
        <v>2</v>
      </c>
      <c r="D2" s="88" t="s">
        <v>3</v>
      </c>
      <c r="E2" s="88" t="s">
        <v>4</v>
      </c>
      <c r="F2" s="88" t="s">
        <v>5</v>
      </c>
      <c r="G2" s="88" t="s">
        <v>6</v>
      </c>
      <c r="H2" s="88" t="s">
        <v>54</v>
      </c>
      <c r="I2" s="89" t="s">
        <v>66</v>
      </c>
      <c r="J2" s="88" t="s">
        <v>7</v>
      </c>
      <c r="K2" s="88" t="s">
        <v>8</v>
      </c>
      <c r="L2" s="88" t="s">
        <v>9</v>
      </c>
      <c r="M2" s="88" t="s">
        <v>10</v>
      </c>
    </row>
    <row r="3" spans="1:18" ht="15" thickBot="1" x14ac:dyDescent="0.4">
      <c r="A3">
        <v>1</v>
      </c>
      <c r="B3" t="s">
        <v>67</v>
      </c>
      <c r="C3">
        <v>10170234</v>
      </c>
      <c r="D3">
        <v>5763773</v>
      </c>
      <c r="E3">
        <v>4406461</v>
      </c>
      <c r="F3">
        <v>9015364</v>
      </c>
      <c r="G3">
        <v>1.5641427932710099</v>
      </c>
      <c r="J3">
        <v>2393985</v>
      </c>
      <c r="K3">
        <v>0.41535032694729701</v>
      </c>
      <c r="L3">
        <v>1489723</v>
      </c>
      <c r="M3">
        <v>0.25846316293164201</v>
      </c>
      <c r="O3" s="46">
        <v>1</v>
      </c>
      <c r="P3" s="48">
        <v>0.83698254547604722</v>
      </c>
      <c r="Q3" s="50">
        <v>0.73587855309359895</v>
      </c>
      <c r="R3" s="52">
        <v>1.6100327814207336</v>
      </c>
    </row>
    <row r="4" spans="1:18" ht="15" thickBot="1" x14ac:dyDescent="0.4">
      <c r="A4">
        <v>2</v>
      </c>
      <c r="B4" t="s">
        <v>68</v>
      </c>
      <c r="C4">
        <v>10836438</v>
      </c>
      <c r="D4">
        <v>5156454</v>
      </c>
      <c r="E4">
        <v>5679984</v>
      </c>
      <c r="F4">
        <v>12516250</v>
      </c>
      <c r="G4">
        <v>2.42729790666221</v>
      </c>
      <c r="H4">
        <f>AVERAGE(G3:G4)</f>
        <v>1.9957203499666099</v>
      </c>
      <c r="I4" s="43">
        <f>H4/$H$7</f>
        <v>1.1654653445797856</v>
      </c>
      <c r="J4">
        <v>4099314</v>
      </c>
      <c r="K4">
        <v>0.79498702014989397</v>
      </c>
      <c r="L4">
        <v>5969452</v>
      </c>
      <c r="M4">
        <v>1.1576661015496299</v>
      </c>
      <c r="O4" s="74">
        <v>1.1416230073361642</v>
      </c>
      <c r="P4" s="56">
        <v>0.56276627603841034</v>
      </c>
      <c r="Q4" s="50">
        <v>0.71333721064670663</v>
      </c>
      <c r="R4" s="51">
        <v>2.1967404741730832</v>
      </c>
    </row>
    <row r="5" spans="1:18" ht="15" thickBot="1" x14ac:dyDescent="0.4">
      <c r="A5">
        <v>3</v>
      </c>
      <c r="B5" t="s">
        <v>69</v>
      </c>
      <c r="C5">
        <v>7096357</v>
      </c>
      <c r="D5">
        <v>5393864</v>
      </c>
      <c r="E5">
        <v>1702493</v>
      </c>
      <c r="F5">
        <v>6609728</v>
      </c>
      <c r="G5">
        <v>1.22541613952447</v>
      </c>
      <c r="J5">
        <v>987710</v>
      </c>
      <c r="K5">
        <v>0.18311733480858999</v>
      </c>
      <c r="L5">
        <v>1070039</v>
      </c>
      <c r="M5">
        <v>0.198380789726993</v>
      </c>
      <c r="O5" s="74">
        <v>0.85837699266383594</v>
      </c>
      <c r="P5" s="56">
        <v>2.0813232543388174</v>
      </c>
      <c r="Q5" s="57">
        <v>1.6807294964656363</v>
      </c>
      <c r="R5" s="53">
        <v>2.5337069757506727</v>
      </c>
    </row>
    <row r="6" spans="1:18" ht="15" thickBot="1" x14ac:dyDescent="0.4">
      <c r="A6">
        <v>4</v>
      </c>
      <c r="B6" t="s">
        <v>70</v>
      </c>
      <c r="C6">
        <v>8579336</v>
      </c>
      <c r="D6">
        <v>6289430</v>
      </c>
      <c r="E6">
        <v>2289906</v>
      </c>
      <c r="F6">
        <v>10268538</v>
      </c>
      <c r="G6">
        <v>1.6326659172611799</v>
      </c>
      <c r="H6">
        <f>AVERAGE(G5:G6)</f>
        <v>1.429041028392825</v>
      </c>
      <c r="I6" s="43">
        <f t="shared" ref="I6:I17" si="0">H6/$H$7</f>
        <v>0.83453465542021465</v>
      </c>
      <c r="J6">
        <v>1996797</v>
      </c>
      <c r="K6">
        <v>0.31748457332381502</v>
      </c>
      <c r="L6">
        <v>3206321</v>
      </c>
      <c r="M6">
        <v>0.50979516426766802</v>
      </c>
      <c r="R6" s="52">
        <v>2.3626891184342278</v>
      </c>
    </row>
    <row r="7" spans="1:18" x14ac:dyDescent="0.35">
      <c r="H7" s="43">
        <f>AVERAGE(H4,H6)</f>
        <v>1.7123806891797173</v>
      </c>
    </row>
    <row r="8" spans="1:18" ht="15" thickBot="1" x14ac:dyDescent="0.4">
      <c r="A8">
        <v>5</v>
      </c>
      <c r="B8" t="s">
        <v>71</v>
      </c>
      <c r="C8">
        <v>8698836</v>
      </c>
      <c r="D8">
        <v>6218724</v>
      </c>
      <c r="E8">
        <v>2480112</v>
      </c>
      <c r="F8">
        <v>9154714</v>
      </c>
      <c r="G8">
        <v>1.47212096886757</v>
      </c>
      <c r="H8">
        <f>G8</f>
        <v>1.47212096886757</v>
      </c>
      <c r="I8" s="43">
        <f t="shared" si="0"/>
        <v>0.85969257780684327</v>
      </c>
      <c r="J8">
        <v>1701768</v>
      </c>
      <c r="K8">
        <v>0.273652279792446</v>
      </c>
      <c r="L8">
        <v>1294698</v>
      </c>
      <c r="M8">
        <v>0.20819351365328301</v>
      </c>
      <c r="O8" s="58">
        <v>1.6979312858730717</v>
      </c>
      <c r="P8" s="56">
        <v>2.0549868479351785</v>
      </c>
      <c r="Q8" s="50">
        <v>0.82600720592089305</v>
      </c>
      <c r="R8" s="52">
        <v>1.6465271083556072</v>
      </c>
    </row>
    <row r="9" spans="1:18" ht="15" thickBot="1" x14ac:dyDescent="0.4">
      <c r="A9">
        <v>8</v>
      </c>
      <c r="B9" t="s">
        <v>72</v>
      </c>
      <c r="C9">
        <v>4909889</v>
      </c>
      <c r="D9">
        <v>4173022</v>
      </c>
      <c r="E9">
        <v>736867</v>
      </c>
      <c r="F9">
        <v>6205123</v>
      </c>
      <c r="G9">
        <v>1.4869614873825301</v>
      </c>
      <c r="J9">
        <v>1398768</v>
      </c>
      <c r="K9">
        <v>0.33519305673442401</v>
      </c>
      <c r="L9">
        <v>2257789</v>
      </c>
      <c r="M9">
        <v>0.54104411623039605</v>
      </c>
      <c r="O9" s="54">
        <v>0.30206871412692837</v>
      </c>
      <c r="P9" s="56">
        <v>2.2273265854389614</v>
      </c>
      <c r="Q9" s="60">
        <v>1.7558607083455897</v>
      </c>
      <c r="R9" s="52">
        <v>2.2100101612778364</v>
      </c>
    </row>
    <row r="10" spans="1:18" ht="15" thickBot="1" x14ac:dyDescent="0.4">
      <c r="A10">
        <v>9</v>
      </c>
      <c r="B10" t="s">
        <v>73</v>
      </c>
      <c r="C10">
        <v>8849791</v>
      </c>
      <c r="D10">
        <v>7190906</v>
      </c>
      <c r="E10">
        <v>1658885</v>
      </c>
      <c r="F10">
        <v>9759212</v>
      </c>
      <c r="G10">
        <v>1.35716027994247</v>
      </c>
      <c r="H10">
        <f>AVERAGE(G9:G10)</f>
        <v>1.4220608836625002</v>
      </c>
      <c r="I10" s="43">
        <f t="shared" si="0"/>
        <v>0.83045837450065541</v>
      </c>
      <c r="J10">
        <v>1887271</v>
      </c>
      <c r="K10">
        <v>0.26245246426528201</v>
      </c>
      <c r="L10">
        <v>1325270</v>
      </c>
      <c r="M10">
        <v>0.18429805646187</v>
      </c>
      <c r="O10" s="54">
        <v>1</v>
      </c>
      <c r="P10" s="48">
        <v>0.9905744310308302</v>
      </c>
      <c r="Q10" s="50">
        <v>1.1243328037003968</v>
      </c>
      <c r="R10" s="53">
        <v>1.4622635838995806</v>
      </c>
    </row>
    <row r="11" spans="1:18" ht="15" thickBot="1" x14ac:dyDescent="0.4">
      <c r="A11">
        <v>10</v>
      </c>
      <c r="B11" t="s">
        <v>74</v>
      </c>
      <c r="C11">
        <v>4885080</v>
      </c>
      <c r="D11">
        <v>2276085</v>
      </c>
      <c r="E11">
        <v>2608995</v>
      </c>
      <c r="F11">
        <v>5286584</v>
      </c>
      <c r="G11">
        <v>2.3226654540581699</v>
      </c>
      <c r="J11">
        <v>695495</v>
      </c>
      <c r="K11">
        <v>0.30556635626525402</v>
      </c>
      <c r="L11">
        <v>459817</v>
      </c>
      <c r="M11">
        <v>0.202021014153689</v>
      </c>
      <c r="O11" s="54">
        <v>0.84414903244481221</v>
      </c>
      <c r="P11" s="59">
        <v>2.1919099940537619</v>
      </c>
      <c r="Q11" s="50">
        <v>0.9232520605664738</v>
      </c>
      <c r="R11" s="52">
        <v>1.5722806040327428</v>
      </c>
    </row>
    <row r="12" spans="1:18" ht="15" thickBot="1" x14ac:dyDescent="0.4">
      <c r="A12">
        <v>11</v>
      </c>
      <c r="B12" t="s">
        <v>75</v>
      </c>
      <c r="C12">
        <v>6540130</v>
      </c>
      <c r="D12">
        <v>5232026</v>
      </c>
      <c r="E12">
        <v>1308104</v>
      </c>
      <c r="F12">
        <v>8888898</v>
      </c>
      <c r="G12">
        <v>1.698939951751</v>
      </c>
      <c r="H12">
        <f>AVERAGE(G11:G12)</f>
        <v>2.0108027029045852</v>
      </c>
      <c r="I12" s="43">
        <f t="shared" si="0"/>
        <v>1.1742731716203954</v>
      </c>
      <c r="J12">
        <v>1608687</v>
      </c>
      <c r="K12">
        <v>0.30746922893731798</v>
      </c>
      <c r="L12">
        <v>2576602</v>
      </c>
      <c r="M12">
        <v>0.49246735394663599</v>
      </c>
      <c r="O12" s="58">
        <v>1.1558509675551878</v>
      </c>
      <c r="P12" s="43">
        <v>0.85969257780684327</v>
      </c>
      <c r="Q12" s="43">
        <v>1.1742731716203954</v>
      </c>
      <c r="R12" s="43">
        <v>1.3222010203608048</v>
      </c>
    </row>
    <row r="13" spans="1:18" x14ac:dyDescent="0.35">
      <c r="A13">
        <v>12</v>
      </c>
      <c r="B13" t="s">
        <v>76</v>
      </c>
      <c r="C13">
        <v>1550559</v>
      </c>
      <c r="D13">
        <v>1549077</v>
      </c>
      <c r="E13">
        <v>1482</v>
      </c>
      <c r="F13">
        <v>5135748</v>
      </c>
      <c r="G13">
        <v>3.31536004988777</v>
      </c>
      <c r="H13">
        <f>G13</f>
        <v>3.31536004988777</v>
      </c>
      <c r="I13" s="43">
        <f t="shared" si="0"/>
        <v>1.9361115614285096</v>
      </c>
      <c r="J13">
        <v>341885</v>
      </c>
      <c r="K13">
        <v>0.22070239245692799</v>
      </c>
      <c r="L13">
        <v>1961395</v>
      </c>
      <c r="M13">
        <v>1.2661701129123999</v>
      </c>
      <c r="O13" s="43">
        <v>1.1654653445797856</v>
      </c>
      <c r="P13" s="43">
        <v>0.83045837450065541</v>
      </c>
      <c r="Q13" s="43">
        <v>1.9361115614285096</v>
      </c>
      <c r="R13" s="43">
        <v>1.008333647170562</v>
      </c>
    </row>
    <row r="14" spans="1:18" x14ac:dyDescent="0.35">
      <c r="A14">
        <v>14</v>
      </c>
      <c r="B14" t="s">
        <v>77</v>
      </c>
      <c r="C14">
        <v>4429248</v>
      </c>
      <c r="D14">
        <v>3821638</v>
      </c>
      <c r="E14">
        <v>607610</v>
      </c>
      <c r="F14">
        <v>6927557</v>
      </c>
      <c r="G14">
        <v>1.8127193104108801</v>
      </c>
      <c r="J14">
        <v>425333</v>
      </c>
      <c r="K14">
        <v>0.11129599402141201</v>
      </c>
      <c r="L14">
        <v>7600895</v>
      </c>
      <c r="M14">
        <v>1.98891025261943</v>
      </c>
      <c r="O14" s="43">
        <v>0.83453465542021465</v>
      </c>
      <c r="P14" s="43">
        <v>0.57882050785311923</v>
      </c>
      <c r="Q14" s="43">
        <v>0.60864392123112876</v>
      </c>
      <c r="R14" s="43">
        <v>0.61631980407071785</v>
      </c>
    </row>
    <row r="15" spans="1:18" x14ac:dyDescent="0.35">
      <c r="A15">
        <v>15</v>
      </c>
      <c r="B15" t="s">
        <v>78</v>
      </c>
      <c r="C15">
        <v>10688583</v>
      </c>
      <c r="D15">
        <v>3800956</v>
      </c>
      <c r="E15">
        <v>6887627</v>
      </c>
      <c r="F15">
        <v>10321510</v>
      </c>
      <c r="G15">
        <v>2.7155036785482398</v>
      </c>
      <c r="H15">
        <f>AVERAGE(G14:G15)</f>
        <v>2.2641114944795602</v>
      </c>
      <c r="I15" s="43">
        <f t="shared" si="0"/>
        <v>1.3222010203608048</v>
      </c>
      <c r="J15">
        <v>3189984</v>
      </c>
      <c r="K15">
        <v>0.83925833395598404</v>
      </c>
      <c r="L15">
        <v>8476877</v>
      </c>
      <c r="M15">
        <v>2.2301960348922698</v>
      </c>
      <c r="O15" s="43">
        <v>1.2608424202618258</v>
      </c>
      <c r="P15" s="43">
        <v>0.51701314456435932</v>
      </c>
      <c r="Q15" s="43">
        <v>0.597577953361768</v>
      </c>
      <c r="R15" s="43">
        <v>0.54402784443713237</v>
      </c>
    </row>
    <row r="16" spans="1:18" x14ac:dyDescent="0.35">
      <c r="A16">
        <v>16</v>
      </c>
      <c r="B16" t="s">
        <v>79</v>
      </c>
      <c r="C16">
        <v>1014036</v>
      </c>
      <c r="D16">
        <v>1013887</v>
      </c>
      <c r="E16">
        <v>149</v>
      </c>
      <c r="F16">
        <v>1996523</v>
      </c>
      <c r="G16">
        <v>1.9691770384668099</v>
      </c>
      <c r="J16">
        <v>263429</v>
      </c>
      <c r="K16">
        <v>0.25982086761147899</v>
      </c>
      <c r="L16">
        <v>48086</v>
      </c>
      <c r="M16">
        <v>4.7427376029084103E-2</v>
      </c>
      <c r="O16" s="43">
        <v>0.73915757973817431</v>
      </c>
      <c r="P16" s="43">
        <v>0.83587594738069437</v>
      </c>
      <c r="Q16" s="43">
        <v>0.52840088918404016</v>
      </c>
      <c r="R16" s="43">
        <v>0.95794935279916305</v>
      </c>
    </row>
    <row r="17" spans="1:18" x14ac:dyDescent="0.35">
      <c r="A17">
        <v>17</v>
      </c>
      <c r="B17" t="s">
        <v>78</v>
      </c>
      <c r="C17">
        <v>4763601</v>
      </c>
      <c r="D17">
        <v>4355868</v>
      </c>
      <c r="E17">
        <v>407733</v>
      </c>
      <c r="F17">
        <v>6464653</v>
      </c>
      <c r="G17">
        <v>1.4841250928632399</v>
      </c>
      <c r="H17">
        <f>AVERAGE(G16:G17)</f>
        <v>1.7266510656650249</v>
      </c>
      <c r="I17" s="43">
        <f t="shared" si="0"/>
        <v>1.008333647170562</v>
      </c>
      <c r="J17">
        <v>1468358</v>
      </c>
      <c r="K17">
        <v>0.33709882852281098</v>
      </c>
      <c r="L17">
        <v>1331447</v>
      </c>
      <c r="M17">
        <v>0.30566743528499901</v>
      </c>
      <c r="O17" s="43">
        <v>1</v>
      </c>
    </row>
    <row r="18" spans="1:18" x14ac:dyDescent="0.35">
      <c r="B18" t="s">
        <v>100</v>
      </c>
    </row>
    <row r="19" spans="1:18" x14ac:dyDescent="0.35">
      <c r="A19" t="s">
        <v>65</v>
      </c>
      <c r="B19" t="s">
        <v>0</v>
      </c>
      <c r="C19" t="s">
        <v>2</v>
      </c>
      <c r="D19" t="s">
        <v>3</v>
      </c>
      <c r="E19" t="s">
        <v>4</v>
      </c>
      <c r="F19" t="s">
        <v>5</v>
      </c>
      <c r="G19" t="s">
        <v>6</v>
      </c>
      <c r="H19" t="e">
        <f>AVERAGE(I18:I19)</f>
        <v>#DIV/0!</v>
      </c>
      <c r="J19" t="s">
        <v>7</v>
      </c>
      <c r="K19" t="s">
        <v>8</v>
      </c>
      <c r="L19" t="s">
        <v>9</v>
      </c>
      <c r="M19" t="s">
        <v>10</v>
      </c>
    </row>
    <row r="20" spans="1:18" x14ac:dyDescent="0.35">
      <c r="A20">
        <v>1</v>
      </c>
      <c r="B20" t="s">
        <v>67</v>
      </c>
      <c r="C20">
        <v>13688365</v>
      </c>
      <c r="D20">
        <v>4557189</v>
      </c>
      <c r="E20">
        <v>9131176</v>
      </c>
      <c r="F20">
        <v>16502169</v>
      </c>
      <c r="G20">
        <v>3.6211289459357499</v>
      </c>
      <c r="J20">
        <v>5920460</v>
      </c>
      <c r="K20">
        <v>1.2991473471914401</v>
      </c>
      <c r="L20">
        <v>11738947</v>
      </c>
      <c r="M20">
        <v>2.5759184005754401</v>
      </c>
    </row>
    <row r="21" spans="1:18" x14ac:dyDescent="0.35">
      <c r="A21">
        <v>2</v>
      </c>
      <c r="B21" t="s">
        <v>68</v>
      </c>
      <c r="C21">
        <v>12212445</v>
      </c>
      <c r="D21">
        <v>5408304</v>
      </c>
      <c r="E21">
        <v>6804141</v>
      </c>
      <c r="F21">
        <v>13110227</v>
      </c>
      <c r="G21">
        <v>2.4240920998523801</v>
      </c>
      <c r="H21">
        <f>AVERAGE(G20:G21)</f>
        <v>3.0226105228940652</v>
      </c>
      <c r="I21" s="43">
        <f>H21/$H$24</f>
        <v>1.2608424202618258</v>
      </c>
      <c r="J21">
        <v>3281229</v>
      </c>
      <c r="K21">
        <v>0.606702027104985</v>
      </c>
      <c r="L21">
        <v>6464205</v>
      </c>
      <c r="M21">
        <v>1.19523699111588</v>
      </c>
      <c r="O21" s="43"/>
      <c r="P21" s="43"/>
      <c r="Q21" s="43"/>
      <c r="R21" s="43"/>
    </row>
    <row r="22" spans="1:18" x14ac:dyDescent="0.35">
      <c r="A22">
        <v>3</v>
      </c>
      <c r="B22" t="s">
        <v>69</v>
      </c>
      <c r="C22">
        <v>12312629</v>
      </c>
      <c r="D22">
        <v>11374426</v>
      </c>
      <c r="E22">
        <v>938203</v>
      </c>
      <c r="F22">
        <v>12786259</v>
      </c>
      <c r="G22">
        <v>1.1241234502734501</v>
      </c>
      <c r="J22">
        <v>1034724</v>
      </c>
      <c r="K22">
        <v>9.0969337705480699E-2</v>
      </c>
      <c r="L22">
        <v>849401</v>
      </c>
      <c r="M22">
        <v>7.46763836698221E-2</v>
      </c>
      <c r="O22" s="43"/>
      <c r="P22" s="43"/>
      <c r="Q22" s="43"/>
      <c r="R22" s="43"/>
    </row>
    <row r="23" spans="1:18" x14ac:dyDescent="0.35">
      <c r="A23">
        <v>4</v>
      </c>
      <c r="B23" t="s">
        <v>70</v>
      </c>
      <c r="C23">
        <v>13487533</v>
      </c>
      <c r="D23">
        <v>7072372</v>
      </c>
      <c r="E23">
        <v>6415161</v>
      </c>
      <c r="F23">
        <v>17113961</v>
      </c>
      <c r="G23">
        <v>2.4198332610332098</v>
      </c>
      <c r="H23">
        <f>AVERAGE(G22:G23)</f>
        <v>1.77197835565333</v>
      </c>
      <c r="I23" s="43">
        <f t="shared" ref="I23:I37" si="1">H23/$H$24</f>
        <v>0.73915757973817431</v>
      </c>
      <c r="J23">
        <v>4023798</v>
      </c>
      <c r="K23">
        <v>0.56894603394730903</v>
      </c>
      <c r="L23">
        <v>7085890</v>
      </c>
      <c r="M23">
        <v>1.00191138135833</v>
      </c>
    </row>
    <row r="24" spans="1:18" x14ac:dyDescent="0.35">
      <c r="H24" s="43">
        <f>AVERAGE(H21,H23)</f>
        <v>2.3972944392736975</v>
      </c>
    </row>
    <row r="25" spans="1:18" x14ac:dyDescent="0.35">
      <c r="A25">
        <v>5</v>
      </c>
      <c r="B25" t="s">
        <v>71</v>
      </c>
      <c r="C25">
        <v>12585225</v>
      </c>
      <c r="D25">
        <v>10514577</v>
      </c>
      <c r="E25">
        <v>2070648</v>
      </c>
      <c r="F25">
        <v>14989386</v>
      </c>
      <c r="G25">
        <v>1.4255814570571901</v>
      </c>
      <c r="J25">
        <v>1582061</v>
      </c>
      <c r="K25">
        <v>0.150463589738322</v>
      </c>
      <c r="L25">
        <v>1600524</v>
      </c>
      <c r="M25">
        <v>0.152219532939842</v>
      </c>
    </row>
    <row r="26" spans="1:18" x14ac:dyDescent="0.35">
      <c r="A26">
        <v>6</v>
      </c>
      <c r="B26" t="s">
        <v>80</v>
      </c>
      <c r="C26">
        <v>11610203</v>
      </c>
      <c r="D26">
        <v>9164530</v>
      </c>
      <c r="E26">
        <v>2445673</v>
      </c>
      <c r="F26">
        <v>12368678</v>
      </c>
      <c r="G26">
        <v>1.34962491257053</v>
      </c>
      <c r="H26">
        <f>AVERAGE(G25:G26)</f>
        <v>1.3876031848138601</v>
      </c>
      <c r="I26" s="43">
        <f t="shared" si="1"/>
        <v>0.57882050785311923</v>
      </c>
      <c r="J26">
        <v>1452902</v>
      </c>
      <c r="K26">
        <v>0.158535353149589</v>
      </c>
      <c r="L26">
        <v>3063156</v>
      </c>
      <c r="M26">
        <v>0.33424038112156301</v>
      </c>
    </row>
    <row r="27" spans="1:18" x14ac:dyDescent="0.35">
      <c r="A27">
        <v>7</v>
      </c>
      <c r="B27" t="s">
        <v>81</v>
      </c>
      <c r="C27">
        <v>6087373</v>
      </c>
      <c r="D27">
        <v>5991603</v>
      </c>
      <c r="E27">
        <v>95770</v>
      </c>
      <c r="F27">
        <v>8496525</v>
      </c>
      <c r="G27">
        <v>1.4180720918926</v>
      </c>
      <c r="J27">
        <v>1821477</v>
      </c>
      <c r="K27">
        <v>0.30400495493443103</v>
      </c>
      <c r="L27">
        <v>564870</v>
      </c>
      <c r="M27">
        <v>9.4276940578339394E-2</v>
      </c>
    </row>
    <row r="28" spans="1:18" x14ac:dyDescent="0.35">
      <c r="A28">
        <v>8</v>
      </c>
      <c r="B28" t="s">
        <v>72</v>
      </c>
      <c r="C28">
        <v>6073841</v>
      </c>
      <c r="D28">
        <v>5244380</v>
      </c>
      <c r="E28">
        <v>829461</v>
      </c>
      <c r="F28">
        <v>5755192</v>
      </c>
      <c r="G28">
        <v>1.0974017901067401</v>
      </c>
      <c r="J28">
        <v>1146444</v>
      </c>
      <c r="K28">
        <v>0.218604296408727</v>
      </c>
      <c r="L28">
        <v>341560</v>
      </c>
      <c r="M28">
        <v>6.5128766412807598E-2</v>
      </c>
    </row>
    <row r="29" spans="1:18" x14ac:dyDescent="0.35">
      <c r="A29">
        <v>9</v>
      </c>
      <c r="B29" t="s">
        <v>73</v>
      </c>
      <c r="C29">
        <v>11603977</v>
      </c>
      <c r="D29">
        <v>9741080</v>
      </c>
      <c r="E29">
        <v>1862897</v>
      </c>
      <c r="F29">
        <v>11716808</v>
      </c>
      <c r="G29">
        <v>1.2028243274873001</v>
      </c>
      <c r="H29">
        <f>AVERAGE(G27:G29)</f>
        <v>1.2394327364955469</v>
      </c>
      <c r="I29" s="43">
        <f t="shared" si="1"/>
        <v>0.51701314456435932</v>
      </c>
      <c r="J29">
        <v>2882096</v>
      </c>
      <c r="K29">
        <v>0.29587027311140002</v>
      </c>
      <c r="L29">
        <v>2393480</v>
      </c>
      <c r="M29">
        <v>0.245709921281829</v>
      </c>
    </row>
    <row r="30" spans="1:18" x14ac:dyDescent="0.35">
      <c r="A30">
        <v>10</v>
      </c>
      <c r="B30" t="s">
        <v>74</v>
      </c>
      <c r="C30">
        <v>7925941</v>
      </c>
      <c r="D30">
        <v>5900158</v>
      </c>
      <c r="E30">
        <v>2025783</v>
      </c>
      <c r="F30">
        <v>11505714</v>
      </c>
      <c r="G30">
        <v>1.9500687947678701</v>
      </c>
      <c r="J30">
        <v>1885661</v>
      </c>
      <c r="K30">
        <v>0.31959500067625302</v>
      </c>
      <c r="L30">
        <v>5813314</v>
      </c>
      <c r="M30">
        <v>0.98528107213400096</v>
      </c>
    </row>
    <row r="31" spans="1:18" x14ac:dyDescent="0.35">
      <c r="A31">
        <v>11</v>
      </c>
      <c r="B31" t="s">
        <v>75</v>
      </c>
      <c r="C31">
        <v>10339595</v>
      </c>
      <c r="D31">
        <v>7526773</v>
      </c>
      <c r="E31">
        <v>2812822</v>
      </c>
      <c r="F31">
        <v>9215803</v>
      </c>
      <c r="G31">
        <v>1.2244029413402</v>
      </c>
      <c r="H31">
        <f>AVERAGE(G29:G31)</f>
        <v>1.4590986878651233</v>
      </c>
      <c r="I31" s="43">
        <f t="shared" si="1"/>
        <v>0.60864392123112876</v>
      </c>
      <c r="J31">
        <v>901377</v>
      </c>
      <c r="K31">
        <v>0.119756102648506</v>
      </c>
      <c r="L31">
        <v>951127</v>
      </c>
      <c r="M31">
        <v>0.12636584097859699</v>
      </c>
    </row>
    <row r="32" spans="1:18" x14ac:dyDescent="0.35">
      <c r="A32">
        <v>12</v>
      </c>
      <c r="B32" t="s">
        <v>76</v>
      </c>
      <c r="C32">
        <v>11093502</v>
      </c>
      <c r="D32">
        <v>8809349</v>
      </c>
      <c r="E32">
        <v>2284153</v>
      </c>
      <c r="F32">
        <v>14034432</v>
      </c>
      <c r="G32">
        <v>1.5931292993386901</v>
      </c>
      <c r="J32">
        <v>1764590</v>
      </c>
      <c r="K32">
        <v>0.20030878558676701</v>
      </c>
      <c r="L32">
        <v>2885599</v>
      </c>
      <c r="M32">
        <v>0.32756098095330299</v>
      </c>
    </row>
    <row r="33" spans="1:21" x14ac:dyDescent="0.35">
      <c r="A33">
        <v>13</v>
      </c>
      <c r="B33" t="s">
        <v>82</v>
      </c>
      <c r="C33">
        <v>5752054</v>
      </c>
      <c r="D33">
        <v>4860270</v>
      </c>
      <c r="E33">
        <v>891784</v>
      </c>
      <c r="F33">
        <v>7194068</v>
      </c>
      <c r="G33">
        <v>1.48017867320128</v>
      </c>
      <c r="H33">
        <f>AVERAGE(G31:G33)</f>
        <v>1.4325703046267233</v>
      </c>
      <c r="I33" s="43">
        <f t="shared" si="1"/>
        <v>0.597577953361768</v>
      </c>
      <c r="J33">
        <v>1251836</v>
      </c>
      <c r="K33">
        <v>0.25756511469527399</v>
      </c>
      <c r="L33">
        <v>3802922</v>
      </c>
      <c r="M33">
        <v>0.78245076919595002</v>
      </c>
    </row>
    <row r="34" spans="1:21" x14ac:dyDescent="0.35">
      <c r="A34">
        <v>14</v>
      </c>
      <c r="B34" t="s">
        <v>77</v>
      </c>
      <c r="C34">
        <v>7120064</v>
      </c>
      <c r="D34">
        <v>6800113</v>
      </c>
      <c r="E34">
        <v>319951</v>
      </c>
      <c r="F34">
        <v>10786215</v>
      </c>
      <c r="G34">
        <v>1.5861817296271401</v>
      </c>
      <c r="J34">
        <v>2051171</v>
      </c>
      <c r="K34">
        <v>0.30163778160745303</v>
      </c>
      <c r="L34">
        <v>1659221</v>
      </c>
      <c r="M34">
        <v>0.243999033545472</v>
      </c>
    </row>
    <row r="35" spans="1:21" x14ac:dyDescent="0.35">
      <c r="A35">
        <v>15</v>
      </c>
      <c r="B35" t="s">
        <v>78</v>
      </c>
      <c r="C35">
        <v>4723480</v>
      </c>
      <c r="D35">
        <v>4635968</v>
      </c>
      <c r="E35">
        <v>87512</v>
      </c>
      <c r="F35">
        <v>6333380</v>
      </c>
      <c r="G35">
        <v>1.3661397145105401</v>
      </c>
      <c r="H35">
        <f>AVERAGE(G33:G35)</f>
        <v>1.4775000391129867</v>
      </c>
      <c r="I35" s="43">
        <f t="shared" si="1"/>
        <v>0.61631980407071785</v>
      </c>
      <c r="J35">
        <v>1008628</v>
      </c>
      <c r="K35">
        <v>0.21756578129961199</v>
      </c>
      <c r="L35">
        <v>997627</v>
      </c>
      <c r="M35">
        <v>0.21519281410052901</v>
      </c>
    </row>
    <row r="36" spans="1:21" x14ac:dyDescent="0.35">
      <c r="A36">
        <v>16</v>
      </c>
      <c r="B36" t="s">
        <v>79</v>
      </c>
      <c r="C36">
        <v>8087344</v>
      </c>
      <c r="D36">
        <v>7228068</v>
      </c>
      <c r="E36">
        <v>859276</v>
      </c>
      <c r="F36">
        <v>10177365</v>
      </c>
      <c r="G36">
        <v>1.40803393105876</v>
      </c>
      <c r="J36">
        <v>1773722</v>
      </c>
      <c r="K36">
        <v>0.24539365152624501</v>
      </c>
      <c r="L36">
        <v>1866834</v>
      </c>
      <c r="M36">
        <v>0.25827565540335301</v>
      </c>
    </row>
    <row r="37" spans="1:21" x14ac:dyDescent="0.35">
      <c r="A37">
        <v>17</v>
      </c>
      <c r="B37" t="s">
        <v>78</v>
      </c>
      <c r="C37">
        <v>6373055</v>
      </c>
      <c r="D37">
        <v>5892250</v>
      </c>
      <c r="E37">
        <v>480805</v>
      </c>
      <c r="F37">
        <v>6707803</v>
      </c>
      <c r="G37">
        <v>1.13841113326828</v>
      </c>
      <c r="H37">
        <f>AVERAGE(G35:G37)</f>
        <v>1.3041949262791934</v>
      </c>
      <c r="I37" s="43">
        <f t="shared" si="1"/>
        <v>0.54402784443713237</v>
      </c>
      <c r="J37">
        <v>1118115</v>
      </c>
      <c r="K37">
        <v>0.189760278331707</v>
      </c>
      <c r="L37">
        <v>988725</v>
      </c>
      <c r="M37">
        <v>0.16780092494378199</v>
      </c>
    </row>
    <row r="39" spans="1:21" x14ac:dyDescent="0.35">
      <c r="B39" t="s">
        <v>99</v>
      </c>
    </row>
    <row r="40" spans="1:21" x14ac:dyDescent="0.35">
      <c r="A40" t="s">
        <v>65</v>
      </c>
      <c r="B40" t="s">
        <v>0</v>
      </c>
      <c r="C40" t="s">
        <v>2</v>
      </c>
      <c r="D40" t="s">
        <v>3</v>
      </c>
      <c r="E40" t="s">
        <v>4</v>
      </c>
      <c r="F40" t="s">
        <v>5</v>
      </c>
      <c r="G40" t="s">
        <v>6</v>
      </c>
      <c r="J40" t="s">
        <v>7</v>
      </c>
      <c r="K40" t="s">
        <v>8</v>
      </c>
      <c r="L40" t="s">
        <v>9</v>
      </c>
      <c r="M40" t="s">
        <v>10</v>
      </c>
      <c r="N40" t="s">
        <v>83</v>
      </c>
      <c r="O40" t="s">
        <v>84</v>
      </c>
      <c r="P40" t="s">
        <v>85</v>
      </c>
      <c r="Q40" t="s">
        <v>86</v>
      </c>
      <c r="R40" t="s">
        <v>87</v>
      </c>
      <c r="S40" t="s">
        <v>88</v>
      </c>
      <c r="T40" t="s">
        <v>89</v>
      </c>
      <c r="U40" t="s">
        <v>19</v>
      </c>
    </row>
    <row r="41" spans="1:21" x14ac:dyDescent="0.35">
      <c r="A41">
        <v>2</v>
      </c>
      <c r="B41" t="s">
        <v>90</v>
      </c>
      <c r="C41">
        <v>6312382</v>
      </c>
      <c r="D41">
        <v>5890457</v>
      </c>
      <c r="E41">
        <v>421925</v>
      </c>
      <c r="F41">
        <v>8571399</v>
      </c>
      <c r="G41">
        <v>1.4551331076689</v>
      </c>
      <c r="J41">
        <v>1027842</v>
      </c>
      <c r="K41">
        <v>0.17449274309276899</v>
      </c>
      <c r="L41">
        <v>2616</v>
      </c>
      <c r="M41">
        <v>4.44108156633687E-4</v>
      </c>
      <c r="N41">
        <v>6.6840853421101604E-2</v>
      </c>
      <c r="O41">
        <v>86751.944035049703</v>
      </c>
      <c r="P41">
        <v>21200.591145231101</v>
      </c>
      <c r="Q41">
        <v>0.24438174130905399</v>
      </c>
      <c r="R41">
        <v>15137.5846833628</v>
      </c>
      <c r="S41">
        <v>0.174492743093422</v>
      </c>
      <c r="T41">
        <v>17.8444747612551</v>
      </c>
      <c r="U41">
        <v>2.05695387691203E-4</v>
      </c>
    </row>
    <row r="42" spans="1:21" x14ac:dyDescent="0.35">
      <c r="A42">
        <v>3</v>
      </c>
      <c r="B42" t="s">
        <v>91</v>
      </c>
      <c r="C42">
        <v>5765030</v>
      </c>
      <c r="D42">
        <v>5040352</v>
      </c>
      <c r="E42">
        <v>724678</v>
      </c>
      <c r="F42">
        <v>6594716</v>
      </c>
      <c r="G42">
        <v>1.3083840176241699</v>
      </c>
      <c r="H42">
        <f>AVERAGE(G41:G42)</f>
        <v>1.381758562646535</v>
      </c>
      <c r="I42" s="43">
        <f>H42/$H$42</f>
        <v>1</v>
      </c>
      <c r="J42">
        <v>871819</v>
      </c>
      <c r="K42">
        <v>0.17296788002107799</v>
      </c>
      <c r="L42">
        <v>127036</v>
      </c>
      <c r="M42">
        <v>2.52037952904876E-2</v>
      </c>
      <c r="N42">
        <v>0.12570238142733001</v>
      </c>
      <c r="O42">
        <v>74231.988217728605</v>
      </c>
      <c r="P42">
        <v>16311.4419985476</v>
      </c>
      <c r="Q42">
        <v>0.21973602472703299</v>
      </c>
      <c r="R42">
        <v>12839.749631820299</v>
      </c>
      <c r="S42">
        <v>0.17296788002175401</v>
      </c>
      <c r="T42">
        <v>866.54843110504305</v>
      </c>
      <c r="U42">
        <v>1.16735177369005E-2</v>
      </c>
    </row>
    <row r="43" spans="1:21" x14ac:dyDescent="0.35">
      <c r="H43" s="43">
        <f>AVERAGE(G42:G43)</f>
        <v>1.3083840176241699</v>
      </c>
    </row>
    <row r="44" spans="1:21" x14ac:dyDescent="0.35">
      <c r="A44">
        <v>4</v>
      </c>
      <c r="B44" t="s">
        <v>92</v>
      </c>
      <c r="C44">
        <v>2612340</v>
      </c>
      <c r="D44">
        <v>2536095</v>
      </c>
      <c r="E44">
        <v>76245</v>
      </c>
      <c r="F44">
        <v>4269996</v>
      </c>
      <c r="G44">
        <v>1.6836892939736099</v>
      </c>
      <c r="J44">
        <v>255790</v>
      </c>
      <c r="K44">
        <v>0.1008597864039</v>
      </c>
      <c r="L44">
        <v>102226</v>
      </c>
      <c r="M44">
        <v>4.0308426931956402E-2</v>
      </c>
      <c r="N44">
        <v>2.9186476492340199E-2</v>
      </c>
      <c r="O44">
        <v>37350.441826167698</v>
      </c>
      <c r="P44">
        <v>10561.454365588699</v>
      </c>
      <c r="Q44">
        <v>0.282766517588805</v>
      </c>
      <c r="R44">
        <v>3767.1575846835099</v>
      </c>
      <c r="S44">
        <v>0.100859786404032</v>
      </c>
      <c r="T44">
        <v>697.31241473396597</v>
      </c>
      <c r="U44">
        <v>1.8669455584470002E-2</v>
      </c>
    </row>
    <row r="45" spans="1:21" x14ac:dyDescent="0.35">
      <c r="A45">
        <v>5</v>
      </c>
      <c r="B45" t="s">
        <v>93</v>
      </c>
      <c r="C45">
        <v>3608341</v>
      </c>
      <c r="D45">
        <v>3402654</v>
      </c>
      <c r="E45">
        <v>205687</v>
      </c>
      <c r="F45">
        <v>2130974</v>
      </c>
      <c r="G45">
        <v>0.62626820123350802</v>
      </c>
      <c r="H45">
        <f>AVERAGE(G44:G45)</f>
        <v>1.1549787476035589</v>
      </c>
      <c r="I45" s="43">
        <f t="shared" ref="I43:I50" si="2">H45/$H$42</f>
        <v>0.83587594738069437</v>
      </c>
      <c r="J45">
        <v>310327</v>
      </c>
      <c r="K45">
        <v>9.1201456275013595E-2</v>
      </c>
      <c r="L45">
        <v>578061</v>
      </c>
      <c r="M45">
        <v>0.16988533068598799</v>
      </c>
      <c r="N45">
        <v>5.7003204519750203E-2</v>
      </c>
      <c r="O45">
        <v>50112.724594862397</v>
      </c>
      <c r="P45">
        <v>5270.7741775985296</v>
      </c>
      <c r="Q45">
        <v>0.105178359792054</v>
      </c>
      <c r="R45">
        <v>4570.3534609736098</v>
      </c>
      <c r="S45">
        <v>9.1201456275282297E-2</v>
      </c>
      <c r="T45">
        <v>3943.1173260611199</v>
      </c>
      <c r="U45">
        <v>7.8684951934650305E-2</v>
      </c>
    </row>
    <row r="46" spans="1:21" x14ac:dyDescent="0.35">
      <c r="A46">
        <v>6</v>
      </c>
      <c r="B46" t="s">
        <v>94</v>
      </c>
      <c r="C46">
        <v>6139615</v>
      </c>
      <c r="D46">
        <v>5957167</v>
      </c>
      <c r="E46">
        <v>182448</v>
      </c>
      <c r="F46">
        <v>5085807</v>
      </c>
      <c r="G46">
        <v>0.85372912997067196</v>
      </c>
      <c r="J46">
        <v>773671</v>
      </c>
      <c r="K46">
        <v>0.12987230339522099</v>
      </c>
      <c r="L46">
        <v>695110</v>
      </c>
      <c r="M46">
        <v>0.116684658999823</v>
      </c>
      <c r="N46">
        <v>2.9716521312818499E-2</v>
      </c>
      <c r="O46">
        <v>87734.418261841594</v>
      </c>
      <c r="P46">
        <v>12579.290131113001</v>
      </c>
      <c r="Q46">
        <v>0.14337919348334199</v>
      </c>
      <c r="R46">
        <v>11394.2709867514</v>
      </c>
      <c r="S46">
        <v>0.12987230339574801</v>
      </c>
      <c r="T46">
        <v>4741.5416098226797</v>
      </c>
      <c r="U46">
        <v>5.4044258841172803E-2</v>
      </c>
    </row>
    <row r="47" spans="1:21" x14ac:dyDescent="0.35">
      <c r="A47">
        <v>7</v>
      </c>
      <c r="B47" t="s">
        <v>95</v>
      </c>
      <c r="C47">
        <v>6240730</v>
      </c>
      <c r="D47">
        <v>5842057</v>
      </c>
      <c r="E47">
        <v>398673</v>
      </c>
      <c r="F47">
        <v>4121160</v>
      </c>
      <c r="G47">
        <v>0.70542961152210604</v>
      </c>
      <c r="J47">
        <v>1201562</v>
      </c>
      <c r="K47">
        <v>0.205674473905338</v>
      </c>
      <c r="L47">
        <v>340225</v>
      </c>
      <c r="M47">
        <v>5.8237192824376803E-2</v>
      </c>
      <c r="N47">
        <v>6.3882430420800093E-2</v>
      </c>
      <c r="O47">
        <v>86039.131074788107</v>
      </c>
      <c r="P47">
        <v>10193.3217907668</v>
      </c>
      <c r="Q47">
        <v>0.118473090830107</v>
      </c>
      <c r="R47">
        <v>17696.053019156199</v>
      </c>
      <c r="S47">
        <v>0.20567447390623</v>
      </c>
      <c r="T47">
        <v>2320.7708049113098</v>
      </c>
      <c r="U47">
        <v>2.6973433784379101E-2</v>
      </c>
    </row>
    <row r="48" spans="1:21" x14ac:dyDescent="0.35">
      <c r="A48">
        <v>8</v>
      </c>
      <c r="B48" t="s">
        <v>96</v>
      </c>
      <c r="C48">
        <v>6224753</v>
      </c>
      <c r="D48">
        <v>6072829</v>
      </c>
      <c r="E48">
        <v>151924</v>
      </c>
      <c r="F48">
        <v>3833222</v>
      </c>
      <c r="G48">
        <v>0.63120861792749305</v>
      </c>
      <c r="H48">
        <f>AVERAGE(G46:G48)</f>
        <v>0.73012245314009039</v>
      </c>
      <c r="I48" s="43">
        <f t="shared" si="2"/>
        <v>0.52840088918404016</v>
      </c>
      <c r="J48">
        <v>686168</v>
      </c>
      <c r="K48">
        <v>0.112989843777916</v>
      </c>
      <c r="L48">
        <v>400871</v>
      </c>
      <c r="M48">
        <v>6.6010585840635405E-2</v>
      </c>
      <c r="N48">
        <v>2.4406430263176699E-2</v>
      </c>
      <c r="O48">
        <v>89437.835051234506</v>
      </c>
      <c r="P48">
        <v>9481.1328221774893</v>
      </c>
      <c r="Q48">
        <v>0.10600807607592699</v>
      </c>
      <c r="R48">
        <v>10105.5670103137</v>
      </c>
      <c r="S48">
        <v>0.11298984377835899</v>
      </c>
      <c r="T48">
        <v>2734.4542974079</v>
      </c>
      <c r="U48">
        <v>3.0573797944029601E-2</v>
      </c>
    </row>
    <row r="49" spans="1:21" x14ac:dyDescent="0.35">
      <c r="A49">
        <v>9</v>
      </c>
      <c r="B49" t="s">
        <v>97</v>
      </c>
      <c r="C49">
        <v>3144245</v>
      </c>
      <c r="D49">
        <v>3141244</v>
      </c>
      <c r="E49">
        <v>3001</v>
      </c>
      <c r="F49">
        <v>4767294</v>
      </c>
      <c r="G49">
        <v>1.51764523863794</v>
      </c>
      <c r="J49">
        <v>301613</v>
      </c>
      <c r="K49">
        <v>9.6017055663297698E-2</v>
      </c>
      <c r="L49">
        <v>302456</v>
      </c>
      <c r="M49">
        <v>9.6285420680469302E-2</v>
      </c>
      <c r="N49">
        <v>9.5444216338103397E-4</v>
      </c>
      <c r="O49">
        <v>46262.798232566704</v>
      </c>
      <c r="P49">
        <v>11791.476626288601</v>
      </c>
      <c r="Q49">
        <v>0.254880315864423</v>
      </c>
      <c r="R49">
        <v>4442.0176730501798</v>
      </c>
      <c r="S49">
        <v>9.60170556635985E-2</v>
      </c>
      <c r="T49">
        <v>2063.1377899044901</v>
      </c>
      <c r="U49">
        <v>4.45960440942837E-2</v>
      </c>
    </row>
    <row r="50" spans="1:21" x14ac:dyDescent="0.35">
      <c r="A50">
        <v>11</v>
      </c>
      <c r="B50" t="s">
        <v>98</v>
      </c>
      <c r="C50">
        <v>6794639</v>
      </c>
      <c r="D50">
        <v>6288829</v>
      </c>
      <c r="E50">
        <v>505810</v>
      </c>
      <c r="F50">
        <v>7104265</v>
      </c>
      <c r="G50">
        <v>1.12966420298596</v>
      </c>
      <c r="H50">
        <f>AVERAGE(G49:G50)</f>
        <v>1.32365472081195</v>
      </c>
      <c r="I50" s="43">
        <f t="shared" si="2"/>
        <v>0.95794935279916305</v>
      </c>
      <c r="J50">
        <v>1079336</v>
      </c>
      <c r="K50">
        <v>0.171627500127607</v>
      </c>
      <c r="L50">
        <v>1294936</v>
      </c>
      <c r="M50">
        <v>0.205910512116008</v>
      </c>
      <c r="N50">
        <v>7.4442512692727295E-2</v>
      </c>
      <c r="O50">
        <v>92618.983799373702</v>
      </c>
      <c r="P50">
        <v>17571.766015368601</v>
      </c>
      <c r="Q50">
        <v>0.189720997732297</v>
      </c>
      <c r="R50">
        <v>15895.964653913899</v>
      </c>
      <c r="S50">
        <v>0.17162750012834199</v>
      </c>
      <c r="T50">
        <v>8833.1241473452792</v>
      </c>
      <c r="U50">
        <v>9.5370557794923899E-2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SABATÉ SOLER</dc:creator>
  <cp:lastModifiedBy>Sònia SABATÉ SOLER</cp:lastModifiedBy>
  <dcterms:created xsi:type="dcterms:W3CDTF">2020-10-05T14:08:22Z</dcterms:created>
  <dcterms:modified xsi:type="dcterms:W3CDTF">2020-10-18T21:52:43Z</dcterms:modified>
</cp:coreProperties>
</file>