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LCSB_Cellular_Biology\16-Our_Papers\In Preparation\PD_Diabetes_Alise\New_version_2manuscripts\GBA_part\Figures\Figure1\originals\C\Dopamine ELISA\"/>
    </mc:Choice>
  </mc:AlternateContent>
  <xr:revisionPtr revIDLastSave="0" documentId="13_ncr:1_{693C4D59-2C95-4734-9E7F-C04F26AD220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late 2 - Sheet1" sheetId="1" r:id="rId1"/>
  </sheets>
  <definedNames>
    <definedName name="MethodPointer1">-1170439136</definedName>
    <definedName name="MethodPointer2">556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W51" i="1"/>
  <c r="W57" i="1"/>
  <c r="W54" i="1"/>
  <c r="W52" i="1"/>
  <c r="L51" i="1"/>
  <c r="C59" i="1"/>
  <c r="B59" i="1" s="1"/>
  <c r="C55" i="1"/>
  <c r="B67" i="1"/>
  <c r="B68" i="1"/>
  <c r="B69" i="1"/>
  <c r="B70" i="1"/>
  <c r="B71" i="1"/>
  <c r="B72" i="1"/>
  <c r="B73" i="1"/>
  <c r="B74" i="1"/>
  <c r="B60" i="1"/>
  <c r="U105" i="1"/>
  <c r="W105" i="1" s="1"/>
  <c r="U87" i="1"/>
  <c r="W87" i="1" s="1"/>
  <c r="U78" i="1"/>
  <c r="W78" i="1" s="1"/>
  <c r="L123" i="1"/>
  <c r="L99" i="1"/>
  <c r="L87" i="1"/>
  <c r="W58" i="1"/>
  <c r="W59" i="1"/>
  <c r="W62" i="1"/>
  <c r="W64" i="1"/>
  <c r="W79" i="1"/>
  <c r="W83" i="1"/>
  <c r="W85" i="1"/>
  <c r="W91" i="1"/>
  <c r="W100" i="1"/>
  <c r="W101" i="1"/>
  <c r="W106" i="1"/>
  <c r="W115" i="1"/>
  <c r="W121" i="1"/>
  <c r="W122" i="1"/>
  <c r="B58" i="1"/>
  <c r="U52" i="1"/>
  <c r="U53" i="1"/>
  <c r="W53" i="1" s="1"/>
  <c r="U54" i="1"/>
  <c r="U55" i="1"/>
  <c r="W55" i="1" s="1"/>
  <c r="U56" i="1"/>
  <c r="W56" i="1" s="1"/>
  <c r="U57" i="1"/>
  <c r="U58" i="1"/>
  <c r="U59" i="1"/>
  <c r="U60" i="1"/>
  <c r="W60" i="1" s="1"/>
  <c r="U61" i="1"/>
  <c r="W61" i="1" s="1"/>
  <c r="U62" i="1"/>
  <c r="U63" i="1"/>
  <c r="W63" i="1" s="1"/>
  <c r="U64" i="1"/>
  <c r="U65" i="1"/>
  <c r="W65" i="1" s="1"/>
  <c r="U66" i="1"/>
  <c r="W66" i="1" s="1"/>
  <c r="U67" i="1"/>
  <c r="W67" i="1" s="1"/>
  <c r="U68" i="1"/>
  <c r="W68" i="1" s="1"/>
  <c r="U69" i="1"/>
  <c r="W69" i="1" s="1"/>
  <c r="U70" i="1"/>
  <c r="W70" i="1" s="1"/>
  <c r="U71" i="1"/>
  <c r="W71" i="1" s="1"/>
  <c r="U72" i="1"/>
  <c r="W72" i="1" s="1"/>
  <c r="U73" i="1"/>
  <c r="W73" i="1" s="1"/>
  <c r="U74" i="1"/>
  <c r="W74" i="1" s="1"/>
  <c r="U75" i="1"/>
  <c r="W75" i="1" s="1"/>
  <c r="U76" i="1"/>
  <c r="W76" i="1" s="1"/>
  <c r="U77" i="1"/>
  <c r="W77" i="1" s="1"/>
  <c r="U79" i="1"/>
  <c r="U80" i="1"/>
  <c r="W80" i="1" s="1"/>
  <c r="U81" i="1"/>
  <c r="W81" i="1" s="1"/>
  <c r="U82" i="1"/>
  <c r="W82" i="1" s="1"/>
  <c r="U83" i="1"/>
  <c r="U84" i="1"/>
  <c r="W84" i="1" s="1"/>
  <c r="U85" i="1"/>
  <c r="U86" i="1"/>
  <c r="W86" i="1" s="1"/>
  <c r="U88" i="1"/>
  <c r="W88" i="1" s="1"/>
  <c r="U89" i="1"/>
  <c r="W89" i="1" s="1"/>
  <c r="U90" i="1"/>
  <c r="W90" i="1" s="1"/>
  <c r="U91" i="1"/>
  <c r="U92" i="1"/>
  <c r="W92" i="1" s="1"/>
  <c r="U93" i="1"/>
  <c r="W93" i="1" s="1"/>
  <c r="U94" i="1"/>
  <c r="W94" i="1" s="1"/>
  <c r="U95" i="1"/>
  <c r="W95" i="1" s="1"/>
  <c r="U96" i="1"/>
  <c r="W96" i="1" s="1"/>
  <c r="U97" i="1"/>
  <c r="W97" i="1" s="1"/>
  <c r="U98" i="1"/>
  <c r="W98" i="1" s="1"/>
  <c r="U99" i="1"/>
  <c r="W99" i="1" s="1"/>
  <c r="U100" i="1"/>
  <c r="U101" i="1"/>
  <c r="U102" i="1"/>
  <c r="W102" i="1" s="1"/>
  <c r="U103" i="1"/>
  <c r="W103" i="1" s="1"/>
  <c r="U104" i="1"/>
  <c r="W104" i="1" s="1"/>
  <c r="U106" i="1"/>
  <c r="U107" i="1"/>
  <c r="W107" i="1" s="1"/>
  <c r="U108" i="1"/>
  <c r="W108" i="1" s="1"/>
  <c r="U109" i="1"/>
  <c r="W109" i="1" s="1"/>
  <c r="U110" i="1"/>
  <c r="W110" i="1" s="1"/>
  <c r="U111" i="1"/>
  <c r="W111" i="1" s="1"/>
  <c r="U112" i="1"/>
  <c r="W112" i="1" s="1"/>
  <c r="U113" i="1"/>
  <c r="W113" i="1" s="1"/>
  <c r="U114" i="1"/>
  <c r="W114" i="1" s="1"/>
  <c r="U115" i="1"/>
  <c r="U116" i="1"/>
  <c r="W116" i="1" s="1"/>
  <c r="U117" i="1"/>
  <c r="W117" i="1" s="1"/>
  <c r="U118" i="1"/>
  <c r="W118" i="1" s="1"/>
  <c r="U119" i="1"/>
  <c r="W119" i="1" s="1"/>
  <c r="U120" i="1"/>
  <c r="W120" i="1" s="1"/>
  <c r="U121" i="1"/>
  <c r="U122" i="1"/>
  <c r="U51" i="1"/>
  <c r="L75" i="1"/>
  <c r="L76" i="1"/>
  <c r="L77" i="1"/>
  <c r="L78" i="1"/>
  <c r="L79" i="1"/>
  <c r="L80" i="1"/>
  <c r="L81" i="1"/>
  <c r="L82" i="1"/>
  <c r="L83" i="1"/>
  <c r="L84" i="1"/>
  <c r="L85" i="1"/>
  <c r="L86" i="1"/>
  <c r="L88" i="1"/>
  <c r="L89" i="1"/>
  <c r="L90" i="1"/>
  <c r="L91" i="1"/>
  <c r="L92" i="1"/>
  <c r="L93" i="1"/>
  <c r="L94" i="1"/>
  <c r="L95" i="1"/>
  <c r="L96" i="1"/>
  <c r="L97" i="1"/>
  <c r="L98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67" i="1"/>
  <c r="L68" i="1"/>
  <c r="L69" i="1"/>
  <c r="L70" i="1"/>
  <c r="L71" i="1"/>
  <c r="L72" i="1"/>
  <c r="L73" i="1"/>
  <c r="L74" i="1"/>
  <c r="L55" i="1"/>
  <c r="L56" i="1"/>
  <c r="B56" i="1" s="1"/>
  <c r="L57" i="1"/>
  <c r="B57" i="1" s="1"/>
  <c r="L58" i="1"/>
  <c r="L59" i="1"/>
  <c r="L60" i="1"/>
  <c r="L61" i="1"/>
  <c r="B61" i="1" s="1"/>
  <c r="L62" i="1"/>
  <c r="B62" i="1" s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51" i="1"/>
  <c r="J55" i="1"/>
  <c r="J56" i="1"/>
  <c r="J57" i="1"/>
  <c r="J58" i="1"/>
  <c r="J59" i="1"/>
  <c r="J60" i="1"/>
  <c r="J61" i="1"/>
  <c r="J62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51" i="1"/>
  <c r="I55" i="1"/>
  <c r="I56" i="1"/>
  <c r="I57" i="1"/>
  <c r="I58" i="1"/>
  <c r="I59" i="1"/>
  <c r="I60" i="1"/>
  <c r="I61" i="1"/>
  <c r="I62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51" i="1"/>
  <c r="H55" i="1"/>
  <c r="H56" i="1"/>
  <c r="H57" i="1"/>
  <c r="H58" i="1"/>
  <c r="H59" i="1"/>
  <c r="H60" i="1"/>
  <c r="H61" i="1"/>
  <c r="H62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T42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51" i="1"/>
  <c r="G52" i="1"/>
  <c r="H52" i="1" s="1"/>
  <c r="G53" i="1"/>
  <c r="H53" i="1" s="1"/>
  <c r="G54" i="1"/>
  <c r="H54" i="1" s="1"/>
  <c r="G55" i="1"/>
  <c r="G56" i="1"/>
  <c r="G57" i="1"/>
  <c r="G58" i="1"/>
  <c r="G59" i="1"/>
  <c r="G60" i="1"/>
  <c r="G61" i="1"/>
  <c r="G62" i="1"/>
  <c r="G63" i="1"/>
  <c r="H63" i="1" s="1"/>
  <c r="G64" i="1"/>
  <c r="H64" i="1" s="1"/>
  <c r="G65" i="1"/>
  <c r="H65" i="1" s="1"/>
  <c r="G66" i="1"/>
  <c r="H66" i="1" s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51" i="1"/>
  <c r="H51" i="1" s="1"/>
  <c r="J66" i="1" l="1"/>
  <c r="L66" i="1" s="1"/>
  <c r="B66" i="1" s="1"/>
  <c r="I66" i="1"/>
  <c r="J65" i="1"/>
  <c r="L65" i="1" s="1"/>
  <c r="B65" i="1" s="1"/>
  <c r="I65" i="1"/>
  <c r="J63" i="1"/>
  <c r="L63" i="1" s="1"/>
  <c r="B63" i="1" s="1"/>
  <c r="I63" i="1"/>
  <c r="J64" i="1"/>
  <c r="L64" i="1" s="1"/>
  <c r="B64" i="1" s="1"/>
  <c r="I64" i="1"/>
  <c r="J51" i="1"/>
  <c r="I51" i="1"/>
  <c r="I52" i="1"/>
  <c r="J52" i="1"/>
  <c r="L52" i="1" s="1"/>
  <c r="B52" i="1" s="1"/>
  <c r="J54" i="1"/>
  <c r="L54" i="1" s="1"/>
  <c r="B54" i="1" s="1"/>
  <c r="I54" i="1"/>
  <c r="J53" i="1"/>
  <c r="L53" i="1" s="1"/>
  <c r="B53" i="1" s="1"/>
  <c r="I53" i="1"/>
  <c r="B55" i="1"/>
  <c r="B51" i="1" l="1"/>
</calcChain>
</file>

<file path=xl/sharedStrings.xml><?xml version="1.0" encoding="utf-8"?>
<sst xmlns="http://schemas.openxmlformats.org/spreadsheetml/2006/main" count="311" uniqueCount="108">
  <si>
    <t>Software Version</t>
  </si>
  <si>
    <t>3.14.03</t>
  </si>
  <si>
    <t>Experiment File Path:</t>
  </si>
  <si>
    <t>E:\DVB\Alise\DA_ELISA_450nm.xpt</t>
  </si>
  <si>
    <t>Protocol File Path:</t>
  </si>
  <si>
    <t>Plate Number</t>
  </si>
  <si>
    <t>Plate 2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</si>
  <si>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</si>
  <si>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</si>
  <si>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</si>
  <si>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</si>
  <si>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</si>
  <si>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</si>
  <si>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</si>
  <si>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</si>
  <si>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</si>
  <si>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96 WELL PLATE (Use plate lid)</t>
  </si>
  <si>
    <t>Eject plate on completion</t>
  </si>
  <si>
    <t>Read</t>
  </si>
  <si>
    <t>Absorbance Endpoint</t>
  </si>
  <si>
    <t>Full Plate</t>
  </si>
  <si>
    <t>Wavelengths:  450</t>
  </si>
  <si>
    <t>Read Speed: Normal,  Delay: 100 msec,  Measurements/Data Point: 8</t>
  </si>
  <si>
    <t>Results</t>
  </si>
  <si>
    <t>Actual Temperature:</t>
  </si>
  <si>
    <t>A</t>
  </si>
  <si>
    <t>B</t>
  </si>
  <si>
    <t>C</t>
  </si>
  <si>
    <t>D</t>
  </si>
  <si>
    <t>E</t>
  </si>
  <si>
    <t>F</t>
  </si>
  <si>
    <t>G</t>
  </si>
  <si>
    <t>H</t>
  </si>
  <si>
    <t>48dmso</t>
  </si>
  <si>
    <t>56ASO</t>
  </si>
  <si>
    <t>68ASO</t>
  </si>
  <si>
    <t>23ASO</t>
  </si>
  <si>
    <t>56NC</t>
  </si>
  <si>
    <t>68NC</t>
  </si>
  <si>
    <t>23NC</t>
  </si>
  <si>
    <t>UOXIR</t>
  </si>
  <si>
    <t>KT16IR</t>
  </si>
  <si>
    <t>309IR</t>
  </si>
  <si>
    <t>UOXIS</t>
  </si>
  <si>
    <t>KT16IS</t>
  </si>
  <si>
    <t>309IS</t>
  </si>
  <si>
    <t>UOXMetf</t>
  </si>
  <si>
    <t>KT16Metf</t>
  </si>
  <si>
    <t>309Metf</t>
  </si>
  <si>
    <t>UOXpbs</t>
  </si>
  <si>
    <t>KT16pbs</t>
  </si>
  <si>
    <t>309pbs</t>
  </si>
  <si>
    <t>UOXPiogl</t>
  </si>
  <si>
    <t>KT16Piogl</t>
  </si>
  <si>
    <t>309Piogl</t>
  </si>
  <si>
    <t>UOXdmso</t>
  </si>
  <si>
    <t>KT16dmso</t>
  </si>
  <si>
    <t>309dmso</t>
  </si>
  <si>
    <t>UOXASO</t>
  </si>
  <si>
    <t>KT16ASO</t>
  </si>
  <si>
    <t>309ASO</t>
  </si>
  <si>
    <t>UOXNC</t>
  </si>
  <si>
    <t>KT16NC</t>
  </si>
  <si>
    <t>309NC</t>
  </si>
  <si>
    <t>56IR</t>
  </si>
  <si>
    <t>68IR</t>
  </si>
  <si>
    <t>23IR</t>
  </si>
  <si>
    <t>48IR</t>
  </si>
  <si>
    <t>56IS</t>
  </si>
  <si>
    <t>68IS</t>
  </si>
  <si>
    <t>23IS</t>
  </si>
  <si>
    <t>48IS</t>
  </si>
  <si>
    <t>56Metf</t>
  </si>
  <si>
    <t>68Metf</t>
  </si>
  <si>
    <t>23Metf</t>
  </si>
  <si>
    <t>48Metf</t>
  </si>
  <si>
    <t>56pbs</t>
  </si>
  <si>
    <t>68pbs</t>
  </si>
  <si>
    <t>23pbs</t>
  </si>
  <si>
    <t>48pbs</t>
  </si>
  <si>
    <t>56Piogl</t>
  </si>
  <si>
    <t>68Piogl</t>
  </si>
  <si>
    <t>23Piogl</t>
  </si>
  <si>
    <t>48Piogl</t>
  </si>
  <si>
    <t>56dmso</t>
  </si>
  <si>
    <t>68dmso</t>
  </si>
  <si>
    <t>23dmso</t>
  </si>
  <si>
    <t>WT</t>
  </si>
  <si>
    <t>Batch</t>
  </si>
  <si>
    <t>Sample</t>
  </si>
  <si>
    <t>48ASO</t>
  </si>
  <si>
    <t>48NC</t>
  </si>
  <si>
    <t>GBA</t>
  </si>
  <si>
    <t>Nuc</t>
  </si>
  <si>
    <t>Abs</t>
  </si>
  <si>
    <t>y = -0.187ln(x) + 1.4306</t>
  </si>
  <si>
    <t>ng/ml</t>
  </si>
  <si>
    <t>10/750</t>
  </si>
  <si>
    <t>Volume of Standards=10ul</t>
  </si>
  <si>
    <t>Volume of Samples=750ul</t>
  </si>
  <si>
    <t>correction factor</t>
  </si>
  <si>
    <t>Correction, ng/ml</t>
  </si>
  <si>
    <t>pg/ml</t>
  </si>
  <si>
    <t>nmol/l</t>
  </si>
  <si>
    <t>ByNuc</t>
  </si>
  <si>
    <t>Mean of the btach</t>
  </si>
  <si>
    <t>Normalised to the batch</t>
  </si>
  <si>
    <t>Mean of the batch (of WTs)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</si>
</sst>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3385C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0" borderId="0" xfId="0" applyNumberFormat="1"/>
    <xf numFmtId="19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ill="1"/>
    <xf numFmtId="0" fontId="0" fillId="0" borderId="2" xfId="0" applyBorder="1"/>
    <xf numFmtId="0" fontId="0" fillId="16" borderId="3" xfId="0" applyFill="1" applyBorder="1"/>
    <xf numFmtId="0" fontId="0" fillId="0" borderId="3" xfId="0" applyBorder="1"/>
    <xf numFmtId="0" fontId="0" fillId="0" borderId="4" xfId="0" applyFill="1" applyBorder="1"/>
    <xf numFmtId="0" fontId="0" fillId="0" borderId="5" xfId="0" applyBorder="1"/>
    <xf numFmtId="0" fontId="0" fillId="0" borderId="0" xfId="0" applyBorder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6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0" fontId="2" fillId="9" borderId="8" xfId="0" applyFont="1" applyFill="1" applyBorder="1" applyAlignment="1">
      <alignment horizontal="center" vertical="center" wrapText="1"/>
    </xf>
    <xf numFmtId="11" fontId="0" fillId="0" borderId="0" xfId="0" applyNumberFormat="1"/>
    <xf numFmtId="0" fontId="0" fillId="0" borderId="10" xfId="0" applyBorder="1"/>
    <xf numFmtId="0" fontId="0" fillId="0" borderId="11" xfId="0" applyBorder="1"/>
    <xf numFmtId="0" fontId="7" fillId="0" borderId="0" xfId="0" applyFont="1"/>
    <xf numFmtId="11" fontId="7" fillId="0" borderId="0" xfId="0" applyNumberFormat="1" applyFont="1"/>
    <xf numFmtId="0" fontId="6" fillId="0" borderId="0" xfId="0" applyFont="1"/>
    <xf numFmtId="1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142"/>
  <sheetViews>
    <sheetView tabSelected="1" topLeftCell="A42" workbookViewId="0">
      <selection activeCell="C52" sqref="C52"/>
    </sheetView>
  </sheetViews>
  <sheetFormatPr defaultRowHeight="12.75" x14ac:dyDescent="0.2"/>
  <cols>
    <col min="1" max="1" width="20.7109375" customWidth="1"/>
    <col min="2" max="2" width="12.7109375" customWidth="1"/>
    <col min="3" max="3" width="12.42578125" bestFit="1" customWidth="1"/>
    <col min="8" max="8" width="11.28515625" customWidth="1"/>
    <col min="12" max="12" width="12.42578125" bestFit="1" customWidth="1"/>
    <col min="18" max="18" width="18.7109375" customWidth="1"/>
    <col min="21" max="22" width="12.42578125" bestFit="1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  <c r="B4" t="s">
        <v>3</v>
      </c>
    </row>
    <row r="5" spans="1:2" x14ac:dyDescent="0.2">
      <c r="A5" t="s">
        <v>4</v>
      </c>
    </row>
    <row r="6" spans="1:2" x14ac:dyDescent="0.2">
      <c r="A6" t="s">
        <v>5</v>
      </c>
      <c r="B6" t="s">
        <v>6</v>
      </c>
    </row>
    <row r="7" spans="1:2" x14ac:dyDescent="0.2">
      <c r="A7" t="s">
        <v>7</v>
      </c>
      <c r="B7" s="1">
        <v>45063</v>
      </c>
    </row>
    <row r="8" spans="1:2" x14ac:dyDescent="0.2">
      <c r="A8" t="s">
        <v>8</v>
      </c>
      <c r="B8" s="2">
        <v>0.40520833333333334</v>
      </c>
    </row>
    <row r="9" spans="1:2" x14ac:dyDescent="0.2">
      <c r="A9" t="s">
        <v>9</v>
      </c>
      <c r="B9" t="s">
        <v>10</v>
      </c>
    </row>
    <row r="10" spans="1:2" x14ac:dyDescent="0.2">
      <c r="A10" t="s">
        <v>11</v>
      </c>
      <c r="B10">
        <v>1509096</v>
      </c>
    </row>
    <row r="11" spans="1:2" x14ac:dyDescent="0.2">
      <c r="A11" t="s">
        <v>12</v>
      </c>
      <c r="B11" t="s">
        <v>13</v>
      </c>
    </row>
    <row r="13" spans="1:2" x14ac:dyDescent="0.2">
      <c r="A13" s="3" t="s">
        <v>14</v>
      </c>
      <c r="B13" s="4"/>
    </row>
    <row r="14" spans="1:2" x14ac:dyDescent="0.2">
      <c r="A14" t="s">
        <v>15</v>
      </c>
      <c r="B14" t="s">
        <v>16</v>
      </c>
    </row>
    <row r="15" spans="1:2" x14ac:dyDescent="0.2">
      <c r="A15" t="s">
        <v>17</v>
      </c>
    </row>
    <row r="16" spans="1:2" x14ac:dyDescent="0.2">
      <c r="A16" t="s">
        <v>18</v>
      </c>
      <c r="B16" t="s">
        <v>19</v>
      </c>
    </row>
    <row r="17" spans="1:15" x14ac:dyDescent="0.2">
      <c r="B17" t="s">
        <v>20</v>
      </c>
    </row>
    <row r="18" spans="1:15" x14ac:dyDescent="0.2">
      <c r="B18" t="s">
        <v>21</v>
      </c>
    </row>
    <row r="19" spans="1:15" x14ac:dyDescent="0.2">
      <c r="B19" t="s">
        <v>22</v>
      </c>
    </row>
    <row r="21" spans="1:15" x14ac:dyDescent="0.2">
      <c r="A21" s="3" t="s">
        <v>23</v>
      </c>
      <c r="B21" s="4"/>
    </row>
    <row r="22" spans="1:15" x14ac:dyDescent="0.2">
      <c r="A22" t="s">
        <v>24</v>
      </c>
      <c r="B22">
        <v>22.4</v>
      </c>
    </row>
    <row r="24" spans="1:15" x14ac:dyDescent="0.2">
      <c r="B24" s="5"/>
      <c r="C24" s="6">
        <v>1</v>
      </c>
      <c r="D24" s="6">
        <v>2</v>
      </c>
      <c r="E24" s="6">
        <v>3</v>
      </c>
      <c r="F24" s="6">
        <v>4</v>
      </c>
      <c r="G24" s="6">
        <v>5</v>
      </c>
      <c r="H24" s="6">
        <v>6</v>
      </c>
      <c r="I24" s="6">
        <v>7</v>
      </c>
      <c r="J24" s="6">
        <v>8</v>
      </c>
      <c r="K24" s="6">
        <v>9</v>
      </c>
      <c r="L24" s="6">
        <v>10</v>
      </c>
      <c r="M24" s="6">
        <v>11</v>
      </c>
      <c r="N24" s="6">
        <v>12</v>
      </c>
    </row>
    <row r="25" spans="1:15" x14ac:dyDescent="0.2">
      <c r="B25" s="6" t="s">
        <v>25</v>
      </c>
      <c r="C25" s="7">
        <v>1.476</v>
      </c>
      <c r="D25" s="7">
        <v>1.4870000000000001</v>
      </c>
      <c r="E25" s="7">
        <v>1.4830000000000001</v>
      </c>
      <c r="F25" s="8">
        <v>1.5389999999999999</v>
      </c>
      <c r="G25" s="9">
        <v>1.4610000000000001</v>
      </c>
      <c r="H25" s="10">
        <v>1.411</v>
      </c>
      <c r="I25" s="11">
        <v>1.3859999999999999</v>
      </c>
      <c r="J25" s="10">
        <v>1.3959999999999999</v>
      </c>
      <c r="K25" s="10">
        <v>1.405</v>
      </c>
      <c r="L25" s="11">
        <v>1.379</v>
      </c>
      <c r="M25" s="7">
        <v>1.5029999999999999</v>
      </c>
      <c r="N25" s="12"/>
      <c r="O25" s="13">
        <v>450</v>
      </c>
    </row>
    <row r="26" spans="1:15" x14ac:dyDescent="0.2">
      <c r="B26" s="6" t="s">
        <v>26</v>
      </c>
      <c r="C26" s="14">
        <v>1.345</v>
      </c>
      <c r="D26" s="9">
        <v>1.468</v>
      </c>
      <c r="E26" s="15">
        <v>1.2909999999999999</v>
      </c>
      <c r="F26" s="12">
        <v>1.4179999999999999</v>
      </c>
      <c r="G26" s="11">
        <v>1.363</v>
      </c>
      <c r="H26" s="16">
        <v>1.3140000000000001</v>
      </c>
      <c r="I26" s="14">
        <v>1.3340000000000001</v>
      </c>
      <c r="J26" s="11">
        <v>1.38</v>
      </c>
      <c r="K26" s="16">
        <v>1.31</v>
      </c>
      <c r="L26" s="14">
        <v>1.3340000000000001</v>
      </c>
      <c r="M26" s="9">
        <v>1.456</v>
      </c>
      <c r="N26" s="11"/>
      <c r="O26" s="13">
        <v>450</v>
      </c>
    </row>
    <row r="27" spans="1:15" x14ac:dyDescent="0.2">
      <c r="B27" s="6" t="s">
        <v>27</v>
      </c>
      <c r="C27" s="10">
        <v>1.41</v>
      </c>
      <c r="D27" s="9">
        <v>1.4730000000000001</v>
      </c>
      <c r="E27" s="15">
        <v>1.2949999999999999</v>
      </c>
      <c r="F27" s="12">
        <v>1.43</v>
      </c>
      <c r="G27" s="16">
        <v>1.3160000000000001</v>
      </c>
      <c r="H27" s="17">
        <v>1.268</v>
      </c>
      <c r="I27" s="15">
        <v>1.2789999999999999</v>
      </c>
      <c r="J27" s="11">
        <v>1.361</v>
      </c>
      <c r="K27" s="15">
        <v>1.2889999999999999</v>
      </c>
      <c r="L27" s="15">
        <v>1.2969999999999999</v>
      </c>
      <c r="M27" s="14">
        <v>1.3580000000000001</v>
      </c>
      <c r="N27" s="11"/>
      <c r="O27" s="13">
        <v>450</v>
      </c>
    </row>
    <row r="28" spans="1:15" x14ac:dyDescent="0.2">
      <c r="B28" s="6" t="s">
        <v>28</v>
      </c>
      <c r="C28" s="12">
        <v>1.429</v>
      </c>
      <c r="D28" s="7">
        <v>1.484</v>
      </c>
      <c r="E28" s="15">
        <v>1.298</v>
      </c>
      <c r="F28" s="10">
        <v>1.39</v>
      </c>
      <c r="G28" s="17">
        <v>1.2529999999999999</v>
      </c>
      <c r="H28" s="14">
        <v>1.343</v>
      </c>
      <c r="I28" s="17">
        <v>1.246</v>
      </c>
      <c r="J28" s="15">
        <v>1.292</v>
      </c>
      <c r="K28" s="17">
        <v>1.2410000000000001</v>
      </c>
      <c r="L28" s="16">
        <v>1.32</v>
      </c>
      <c r="M28" s="12">
        <v>1.427</v>
      </c>
      <c r="N28" s="14"/>
      <c r="O28" s="13">
        <v>450</v>
      </c>
    </row>
    <row r="29" spans="1:15" x14ac:dyDescent="0.2">
      <c r="B29" s="6" t="s">
        <v>29</v>
      </c>
      <c r="C29" s="12">
        <v>1.4370000000000001</v>
      </c>
      <c r="D29" s="18">
        <v>1.512</v>
      </c>
      <c r="E29" s="15">
        <v>1.282</v>
      </c>
      <c r="F29" s="7">
        <v>1.476</v>
      </c>
      <c r="G29" s="15">
        <v>1.2969999999999999</v>
      </c>
      <c r="H29" s="15">
        <v>1.278</v>
      </c>
      <c r="I29" s="16">
        <v>1.3009999999999999</v>
      </c>
      <c r="J29" s="16">
        <v>1.3149999999999999</v>
      </c>
      <c r="K29" s="10">
        <v>1.391</v>
      </c>
      <c r="L29" s="16">
        <v>1.3080000000000001</v>
      </c>
      <c r="M29" s="14">
        <v>1.34</v>
      </c>
      <c r="N29" s="14"/>
      <c r="O29" s="13">
        <v>450</v>
      </c>
    </row>
    <row r="30" spans="1:15" x14ac:dyDescent="0.2">
      <c r="B30" s="6" t="s">
        <v>30</v>
      </c>
      <c r="C30" s="10">
        <v>1.413</v>
      </c>
      <c r="D30" s="10">
        <v>1.4119999999999999</v>
      </c>
      <c r="E30" s="16">
        <v>1.3240000000000001</v>
      </c>
      <c r="F30" s="10">
        <v>1.401</v>
      </c>
      <c r="G30" s="17">
        <v>1.268</v>
      </c>
      <c r="H30" s="16">
        <v>1.3149999999999999</v>
      </c>
      <c r="I30" s="16">
        <v>1.3140000000000001</v>
      </c>
      <c r="J30" s="14">
        <v>1.3540000000000001</v>
      </c>
      <c r="K30" s="14">
        <v>1.357</v>
      </c>
      <c r="L30" s="15">
        <v>1.2869999999999999</v>
      </c>
      <c r="M30" s="16"/>
      <c r="N30" s="10"/>
      <c r="O30" s="13">
        <v>450</v>
      </c>
    </row>
    <row r="31" spans="1:15" x14ac:dyDescent="0.2">
      <c r="B31" s="6" t="s">
        <v>31</v>
      </c>
      <c r="C31" s="7">
        <v>1.4810000000000001</v>
      </c>
      <c r="D31" s="7">
        <v>1.4930000000000001</v>
      </c>
      <c r="E31" s="14">
        <v>1.3540000000000001</v>
      </c>
      <c r="F31" s="10">
        <v>1.4159999999999999</v>
      </c>
      <c r="G31" s="15">
        <v>1.2809999999999999</v>
      </c>
      <c r="H31" s="14">
        <v>1.3580000000000001</v>
      </c>
      <c r="I31" s="14">
        <v>1.3460000000000001</v>
      </c>
      <c r="J31" s="11">
        <v>1.379</v>
      </c>
      <c r="K31" s="10">
        <v>1.397</v>
      </c>
      <c r="L31" s="14">
        <v>1.339</v>
      </c>
      <c r="M31" s="10"/>
      <c r="N31" s="10"/>
      <c r="O31" s="13">
        <v>450</v>
      </c>
    </row>
    <row r="32" spans="1:15" x14ac:dyDescent="0.2">
      <c r="B32" s="6" t="s">
        <v>32</v>
      </c>
      <c r="C32" s="7">
        <v>1.5049999999999999</v>
      </c>
      <c r="D32" s="19">
        <v>1.5780000000000001</v>
      </c>
      <c r="E32" s="8">
        <v>1.5620000000000001</v>
      </c>
      <c r="F32" s="20">
        <v>1.651</v>
      </c>
      <c r="G32" s="7">
        <v>1.4770000000000001</v>
      </c>
      <c r="H32" s="9">
        <v>1.4690000000000001</v>
      </c>
      <c r="I32" s="9">
        <v>1.458</v>
      </c>
      <c r="J32" s="12">
        <v>1.4339999999999999</v>
      </c>
      <c r="K32" s="12">
        <v>1.43</v>
      </c>
      <c r="L32" s="9">
        <v>1.448</v>
      </c>
      <c r="M32" s="12"/>
      <c r="N32" s="14"/>
      <c r="O32" s="13">
        <v>450</v>
      </c>
    </row>
    <row r="35" spans="2:20" ht="25.5" x14ac:dyDescent="0.2">
      <c r="C35" s="22" t="s">
        <v>33</v>
      </c>
      <c r="D35" s="22" t="s">
        <v>41</v>
      </c>
      <c r="E35" s="22" t="s">
        <v>49</v>
      </c>
      <c r="F35" s="22" t="s">
        <v>57</v>
      </c>
      <c r="G35" s="22" t="s">
        <v>65</v>
      </c>
      <c r="H35" s="22" t="s">
        <v>73</v>
      </c>
      <c r="I35" s="22" t="s">
        <v>81</v>
      </c>
      <c r="J35" s="22" t="s">
        <v>35</v>
      </c>
      <c r="K35" s="22" t="s">
        <v>43</v>
      </c>
      <c r="L35" s="22" t="s">
        <v>51</v>
      </c>
      <c r="M35" s="22" t="s">
        <v>59</v>
      </c>
      <c r="N35" s="21"/>
      <c r="Q35" s="24"/>
    </row>
    <row r="36" spans="2:20" x14ac:dyDescent="0.2">
      <c r="C36" s="22" t="s">
        <v>34</v>
      </c>
      <c r="D36" s="22" t="s">
        <v>42</v>
      </c>
      <c r="E36" s="22" t="s">
        <v>50</v>
      </c>
      <c r="F36" s="22" t="s">
        <v>58</v>
      </c>
      <c r="G36" s="22" t="s">
        <v>66</v>
      </c>
      <c r="H36" s="22" t="s">
        <v>74</v>
      </c>
      <c r="I36" s="22" t="s">
        <v>82</v>
      </c>
      <c r="J36" s="22" t="s">
        <v>36</v>
      </c>
      <c r="K36" s="22" t="s">
        <v>44</v>
      </c>
      <c r="L36" s="22" t="s">
        <v>52</v>
      </c>
      <c r="M36" s="22" t="s">
        <v>60</v>
      </c>
      <c r="N36" s="21"/>
      <c r="Q36" s="24"/>
    </row>
    <row r="37" spans="2:20" ht="25.5" x14ac:dyDescent="0.2">
      <c r="C37" s="22" t="s">
        <v>35</v>
      </c>
      <c r="D37" s="22" t="s">
        <v>43</v>
      </c>
      <c r="E37" s="22" t="s">
        <v>51</v>
      </c>
      <c r="F37" s="22" t="s">
        <v>59</v>
      </c>
      <c r="G37" s="22" t="s">
        <v>67</v>
      </c>
      <c r="H37" s="22" t="s">
        <v>75</v>
      </c>
      <c r="I37" s="22" t="s">
        <v>83</v>
      </c>
      <c r="J37" s="22" t="s">
        <v>37</v>
      </c>
      <c r="K37" s="22" t="s">
        <v>45</v>
      </c>
      <c r="L37" s="22" t="s">
        <v>53</v>
      </c>
      <c r="M37" s="22" t="s">
        <v>61</v>
      </c>
      <c r="N37" s="21"/>
      <c r="Q37" s="24"/>
    </row>
    <row r="38" spans="2:20" x14ac:dyDescent="0.2">
      <c r="C38" s="22" t="s">
        <v>36</v>
      </c>
      <c r="D38" s="22" t="s">
        <v>44</v>
      </c>
      <c r="E38" s="22" t="s">
        <v>52</v>
      </c>
      <c r="F38" s="22" t="s">
        <v>60</v>
      </c>
      <c r="G38" s="22" t="s">
        <v>68</v>
      </c>
      <c r="H38" s="22" t="s">
        <v>76</v>
      </c>
      <c r="I38" s="22" t="s">
        <v>84</v>
      </c>
      <c r="J38" s="22" t="s">
        <v>38</v>
      </c>
      <c r="K38" s="22" t="s">
        <v>46</v>
      </c>
      <c r="L38" s="22" t="s">
        <v>54</v>
      </c>
      <c r="M38" s="22" t="s">
        <v>62</v>
      </c>
      <c r="N38" s="21"/>
      <c r="Q38" s="24"/>
    </row>
    <row r="39" spans="2:20" ht="25.5" x14ac:dyDescent="0.2">
      <c r="C39" s="22" t="s">
        <v>37</v>
      </c>
      <c r="D39" s="22" t="s">
        <v>45</v>
      </c>
      <c r="E39" s="22" t="s">
        <v>53</v>
      </c>
      <c r="F39" s="22" t="s">
        <v>61</v>
      </c>
      <c r="G39" s="22" t="s">
        <v>69</v>
      </c>
      <c r="H39" s="22" t="s">
        <v>77</v>
      </c>
      <c r="I39" s="22" t="s">
        <v>85</v>
      </c>
      <c r="J39" s="22" t="s">
        <v>39</v>
      </c>
      <c r="K39" s="22" t="s">
        <v>47</v>
      </c>
      <c r="L39" s="22" t="s">
        <v>55</v>
      </c>
      <c r="M39" s="22" t="s">
        <v>63</v>
      </c>
      <c r="N39" s="21"/>
      <c r="Q39" s="24"/>
    </row>
    <row r="40" spans="2:20" x14ac:dyDescent="0.2">
      <c r="C40" s="22" t="s">
        <v>38</v>
      </c>
      <c r="D40" s="22" t="s">
        <v>46</v>
      </c>
      <c r="E40" s="22" t="s">
        <v>54</v>
      </c>
      <c r="F40" s="22" t="s">
        <v>62</v>
      </c>
      <c r="G40" s="22" t="s">
        <v>70</v>
      </c>
      <c r="H40" s="22" t="s">
        <v>78</v>
      </c>
      <c r="I40" s="22" t="s">
        <v>86</v>
      </c>
      <c r="J40" s="22" t="s">
        <v>40</v>
      </c>
      <c r="K40" s="22" t="s">
        <v>48</v>
      </c>
      <c r="L40" s="22" t="s">
        <v>56</v>
      </c>
      <c r="M40" s="21"/>
      <c r="N40" s="21"/>
      <c r="Q40" s="24"/>
    </row>
    <row r="41" spans="2:20" ht="25.5" x14ac:dyDescent="0.2">
      <c r="C41" s="22" t="s">
        <v>39</v>
      </c>
      <c r="D41" s="22" t="s">
        <v>47</v>
      </c>
      <c r="E41" s="22" t="s">
        <v>55</v>
      </c>
      <c r="F41" s="22" t="s">
        <v>63</v>
      </c>
      <c r="G41" s="22" t="s">
        <v>71</v>
      </c>
      <c r="H41" s="22" t="s">
        <v>79</v>
      </c>
      <c r="I41" s="22" t="s">
        <v>33</v>
      </c>
      <c r="J41" s="22" t="s">
        <v>41</v>
      </c>
      <c r="K41" s="22" t="s">
        <v>49</v>
      </c>
      <c r="L41" s="22" t="s">
        <v>57</v>
      </c>
      <c r="M41" s="21"/>
      <c r="N41" s="21"/>
      <c r="Q41" s="24"/>
      <c r="R41" s="25" t="s">
        <v>95</v>
      </c>
    </row>
    <row r="42" spans="2:20" ht="25.5" x14ac:dyDescent="0.2">
      <c r="C42" s="22" t="s">
        <v>40</v>
      </c>
      <c r="D42" s="22" t="s">
        <v>48</v>
      </c>
      <c r="E42" s="22" t="s">
        <v>56</v>
      </c>
      <c r="F42" s="22" t="s">
        <v>64</v>
      </c>
      <c r="G42" s="22" t="s">
        <v>72</v>
      </c>
      <c r="H42" s="22" t="s">
        <v>80</v>
      </c>
      <c r="I42" s="22" t="s">
        <v>34</v>
      </c>
      <c r="J42" s="22" t="s">
        <v>42</v>
      </c>
      <c r="K42" s="22" t="s">
        <v>50</v>
      </c>
      <c r="L42" s="22" t="s">
        <v>58</v>
      </c>
      <c r="M42" s="21"/>
      <c r="N42" s="21"/>
      <c r="Q42" s="24"/>
      <c r="R42" s="25" t="s">
        <v>100</v>
      </c>
      <c r="S42" s="25" t="s">
        <v>97</v>
      </c>
      <c r="T42" s="25">
        <f>10/750</f>
        <v>1.3333333333333334E-2</v>
      </c>
    </row>
    <row r="43" spans="2:20" x14ac:dyDescent="0.2">
      <c r="R43" t="s">
        <v>98</v>
      </c>
    </row>
    <row r="44" spans="2:20" x14ac:dyDescent="0.2">
      <c r="R44" t="s">
        <v>99</v>
      </c>
    </row>
    <row r="45" spans="2:20" x14ac:dyDescent="0.2">
      <c r="B45" s="24"/>
    </row>
    <row r="46" spans="2:20" x14ac:dyDescent="0.2">
      <c r="B46" s="24"/>
    </row>
    <row r="47" spans="2:20" x14ac:dyDescent="0.2">
      <c r="B47" s="24"/>
    </row>
    <row r="48" spans="2:20" ht="13.5" thickBot="1" x14ac:dyDescent="0.25">
      <c r="B48" s="24"/>
    </row>
    <row r="49" spans="2:24" x14ac:dyDescent="0.2">
      <c r="C49" s="26"/>
      <c r="D49" s="27"/>
      <c r="E49" s="28" t="s">
        <v>87</v>
      </c>
      <c r="F49" s="29"/>
      <c r="G49" s="29"/>
      <c r="H49" s="29"/>
      <c r="I49" s="29"/>
      <c r="J49" s="29"/>
      <c r="K49" s="29"/>
      <c r="L49" s="30"/>
      <c r="M49" s="27"/>
      <c r="N49" s="28" t="s">
        <v>92</v>
      </c>
      <c r="O49" s="29"/>
      <c r="P49" s="29"/>
      <c r="Q49" s="29"/>
      <c r="R49" s="29"/>
      <c r="S49" s="29"/>
      <c r="T49" s="29"/>
      <c r="U49" s="42"/>
    </row>
    <row r="50" spans="2:24" ht="25.5" x14ac:dyDescent="0.2">
      <c r="B50" s="47" t="s">
        <v>106</v>
      </c>
      <c r="C50" t="s">
        <v>105</v>
      </c>
      <c r="D50" s="31" t="s">
        <v>88</v>
      </c>
      <c r="E50" s="32" t="s">
        <v>89</v>
      </c>
      <c r="F50" s="32" t="s">
        <v>94</v>
      </c>
      <c r="G50" s="32" t="s">
        <v>96</v>
      </c>
      <c r="H50" s="33" t="s">
        <v>101</v>
      </c>
      <c r="I50" s="34" t="s">
        <v>102</v>
      </c>
      <c r="J50" s="34" t="s">
        <v>103</v>
      </c>
      <c r="K50" s="34" t="s">
        <v>93</v>
      </c>
      <c r="L50" s="35" t="s">
        <v>104</v>
      </c>
      <c r="M50" s="31" t="s">
        <v>88</v>
      </c>
      <c r="N50" s="32" t="s">
        <v>89</v>
      </c>
      <c r="O50" s="32" t="s">
        <v>94</v>
      </c>
      <c r="P50" s="32" t="s">
        <v>96</v>
      </c>
      <c r="Q50" s="33" t="s">
        <v>101</v>
      </c>
      <c r="R50" s="34" t="s">
        <v>102</v>
      </c>
      <c r="S50" s="34" t="s">
        <v>103</v>
      </c>
      <c r="T50" s="34" t="s">
        <v>93</v>
      </c>
      <c r="U50" s="35" t="s">
        <v>104</v>
      </c>
      <c r="V50" s="49" t="s">
        <v>107</v>
      </c>
      <c r="W50" s="49" t="s">
        <v>106</v>
      </c>
      <c r="X50" s="49"/>
    </row>
    <row r="51" spans="2:24" x14ac:dyDescent="0.2">
      <c r="B51" s="47">
        <f>L51/C51</f>
        <v>0.61759786913629178</v>
      </c>
      <c r="C51">
        <f>AVERAGE(L51:L54,L63:L66)</f>
        <v>1.1654191509779504E-8</v>
      </c>
      <c r="D51" s="36">
        <v>1</v>
      </c>
      <c r="E51" s="22" t="s">
        <v>64</v>
      </c>
      <c r="F51" s="23">
        <v>1.625</v>
      </c>
      <c r="G51" s="32">
        <f>EXP(-(F51-1.4306)/0.187)</f>
        <v>0.35360592486702458</v>
      </c>
      <c r="H51" s="32">
        <f>G51*$T$42</f>
        <v>4.7147456648936612E-3</v>
      </c>
      <c r="I51" s="32">
        <f>H51*1000</f>
        <v>4.7147456648936608</v>
      </c>
      <c r="J51" s="32">
        <f>H51*6.53</f>
        <v>3.078728919175561E-2</v>
      </c>
      <c r="K51" s="45">
        <v>4277435.916666667</v>
      </c>
      <c r="L51" s="37">
        <f>J51/K51</f>
        <v>7.1976038429460846E-9</v>
      </c>
      <c r="M51" s="36">
        <v>1</v>
      </c>
      <c r="N51" s="22" t="s">
        <v>40</v>
      </c>
      <c r="O51" s="23">
        <v>1.633</v>
      </c>
      <c r="P51" s="32">
        <f>EXP(-(O51-1.4306)/0.187)</f>
        <v>0.33879741666925661</v>
      </c>
      <c r="Q51" s="32">
        <f>P51*$T$42</f>
        <v>4.5172988889234222E-3</v>
      </c>
      <c r="R51" s="32">
        <f>Q51*1000</f>
        <v>4.5172988889234222</v>
      </c>
      <c r="S51" s="32">
        <f>Q51*6.53</f>
        <v>2.9497961744669947E-2</v>
      </c>
      <c r="T51" s="45">
        <v>15575450.888888888</v>
      </c>
      <c r="U51" s="37">
        <f>S51/T51</f>
        <v>1.8938753012738145E-9</v>
      </c>
      <c r="V51" s="44">
        <v>1.1654191509779504E-8</v>
      </c>
      <c r="W51" s="50">
        <f>U51/V51</f>
        <v>0.16250593614190972</v>
      </c>
      <c r="X51" s="44"/>
    </row>
    <row r="52" spans="2:24" x14ac:dyDescent="0.2">
      <c r="B52" s="47">
        <f t="shared" ref="B52:B62" si="0">L52/C52</f>
        <v>0.64115465774535174</v>
      </c>
      <c r="C52">
        <v>1.1654191509779504E-8</v>
      </c>
      <c r="D52" s="36">
        <v>1</v>
      </c>
      <c r="E52" s="22" t="s">
        <v>65</v>
      </c>
      <c r="F52" s="23">
        <v>1.6180000000000001</v>
      </c>
      <c r="G52" s="32">
        <f t="shared" ref="G52:G115" si="1">EXP(-(F52-1.4306)/0.187)</f>
        <v>0.3670933742888513</v>
      </c>
      <c r="H52" s="32">
        <f t="shared" ref="H52:H115" si="2">G52*$T$42</f>
        <v>4.8945783238513512E-3</v>
      </c>
      <c r="I52" s="32">
        <f t="shared" ref="I52:I115" si="3">H52*1000</f>
        <v>4.8945783238513512</v>
      </c>
      <c r="J52" s="32">
        <f t="shared" ref="J52:J115" si="4">H52*6.53</f>
        <v>3.1961596454749323E-2</v>
      </c>
      <c r="K52" s="45">
        <v>4277435.916666667</v>
      </c>
      <c r="L52" s="37">
        <f>J52/K52</f>
        <v>7.4721391687514627E-9</v>
      </c>
      <c r="M52" s="36">
        <v>1</v>
      </c>
      <c r="N52" s="22" t="s">
        <v>41</v>
      </c>
      <c r="O52" s="20">
        <v>1.675</v>
      </c>
      <c r="P52" s="32">
        <f t="shared" ref="P52:P115" si="5">EXP(-(O52-1.4306)/0.187)</f>
        <v>0.27064375728112722</v>
      </c>
      <c r="Q52" s="32">
        <f t="shared" ref="Q52:Q115" si="6">P52*$T$42</f>
        <v>3.6085834304150298E-3</v>
      </c>
      <c r="R52" s="32">
        <f t="shared" ref="R52:R115" si="7">Q52*1000</f>
        <v>3.6085834304150297</v>
      </c>
      <c r="S52" s="32">
        <f t="shared" ref="S52:S115" si="8">Q52*6.53</f>
        <v>2.3564049800610144E-2</v>
      </c>
      <c r="T52" s="45">
        <v>15575450.888888888</v>
      </c>
      <c r="U52" s="37">
        <f t="shared" ref="U52:U115" si="9">S52/T52</f>
        <v>1.5128967995026141E-9</v>
      </c>
      <c r="V52" s="44">
        <v>1.1654191509779504E-8</v>
      </c>
      <c r="W52" s="49">
        <f t="shared" ref="W52:W115" si="10">U52/V52</f>
        <v>0.12981568032695198</v>
      </c>
      <c r="X52" s="44"/>
    </row>
    <row r="53" spans="2:24" x14ac:dyDescent="0.2">
      <c r="B53" s="47">
        <f t="shared" si="0"/>
        <v>0.47778128092794159</v>
      </c>
      <c r="C53">
        <v>1.1654191509779504E-8</v>
      </c>
      <c r="D53" s="36">
        <v>1</v>
      </c>
      <c r="E53" s="22" t="s">
        <v>66</v>
      </c>
      <c r="F53" s="20">
        <v>1.673</v>
      </c>
      <c r="G53" s="32">
        <f t="shared" si="1"/>
        <v>0.27355387731979602</v>
      </c>
      <c r="H53" s="32">
        <f t="shared" si="2"/>
        <v>3.6473850309306139E-3</v>
      </c>
      <c r="I53" s="32">
        <f t="shared" si="3"/>
        <v>3.6473850309306139</v>
      </c>
      <c r="J53" s="32">
        <f t="shared" si="4"/>
        <v>2.3817424251976908E-2</v>
      </c>
      <c r="K53" s="45">
        <v>4277435.9166666698</v>
      </c>
      <c r="L53" s="37">
        <f t="shared" ref="L53:L115" si="11">J53/K53</f>
        <v>5.5681545477219928E-9</v>
      </c>
      <c r="M53" s="36">
        <v>1</v>
      </c>
      <c r="N53" s="22" t="s">
        <v>42</v>
      </c>
      <c r="O53" s="20">
        <v>1.667</v>
      </c>
      <c r="P53" s="32">
        <f t="shared" si="5"/>
        <v>0.28247333478432546</v>
      </c>
      <c r="Q53" s="32">
        <f t="shared" si="6"/>
        <v>3.7663111304576729E-3</v>
      </c>
      <c r="R53" s="32">
        <f t="shared" si="7"/>
        <v>3.7663111304576731</v>
      </c>
      <c r="S53" s="32">
        <f t="shared" si="8"/>
        <v>2.4594011681888604E-2</v>
      </c>
      <c r="T53" s="45">
        <v>15575450.888888899</v>
      </c>
      <c r="U53" s="37">
        <f t="shared" si="9"/>
        <v>1.579024058907553E-9</v>
      </c>
      <c r="V53">
        <v>1.1654191509779504E-8</v>
      </c>
      <c r="W53" s="49">
        <f t="shared" si="10"/>
        <v>0.13548979846285603</v>
      </c>
      <c r="X53" s="44"/>
    </row>
    <row r="54" spans="2:24" x14ac:dyDescent="0.2">
      <c r="B54" s="47">
        <f>L54/C54</f>
        <v>0.62758575888938717</v>
      </c>
      <c r="C54">
        <v>1.1654191509779504E-8</v>
      </c>
      <c r="D54" s="36">
        <v>1</v>
      </c>
      <c r="E54" s="22" t="s">
        <v>67</v>
      </c>
      <c r="F54" s="23">
        <v>1.6220000000000001</v>
      </c>
      <c r="G54" s="32">
        <f t="shared" si="1"/>
        <v>0.35932449542905148</v>
      </c>
      <c r="H54" s="32">
        <f t="shared" si="2"/>
        <v>4.7909932723873535E-3</v>
      </c>
      <c r="I54" s="32">
        <f t="shared" si="3"/>
        <v>4.7909932723873538</v>
      </c>
      <c r="J54" s="32">
        <f t="shared" si="4"/>
        <v>3.1285186068689422E-2</v>
      </c>
      <c r="K54" s="45">
        <v>4277435.9166666698</v>
      </c>
      <c r="L54" s="37">
        <f t="shared" si="11"/>
        <v>7.3140046229072235E-9</v>
      </c>
      <c r="M54" s="36">
        <v>2</v>
      </c>
      <c r="N54" s="22" t="s">
        <v>40</v>
      </c>
      <c r="O54" s="7">
        <v>1.5049999999999999</v>
      </c>
      <c r="P54" s="32">
        <f t="shared" si="5"/>
        <v>0.67175542031867153</v>
      </c>
      <c r="Q54" s="32">
        <f t="shared" si="6"/>
        <v>8.9567389375822884E-3</v>
      </c>
      <c r="R54" s="32">
        <f t="shared" si="7"/>
        <v>8.9567389375822888</v>
      </c>
      <c r="S54" s="32">
        <f t="shared" si="8"/>
        <v>5.8487505262412344E-2</v>
      </c>
      <c r="T54" s="45">
        <v>15575450.888888899</v>
      </c>
      <c r="U54" s="37">
        <f t="shared" si="9"/>
        <v>3.7551083226833406E-9</v>
      </c>
      <c r="V54">
        <v>2.4744561442512789E-8</v>
      </c>
      <c r="W54" s="49">
        <f t="shared" si="10"/>
        <v>0.15175489496580113</v>
      </c>
      <c r="X54" s="44"/>
    </row>
    <row r="55" spans="2:24" x14ac:dyDescent="0.2">
      <c r="B55" s="47">
        <f t="shared" si="0"/>
        <v>0.67709901038925757</v>
      </c>
      <c r="C55">
        <f>AVERAGE(L55:L58,L67:L70)</f>
        <v>2.4744561442512789E-8</v>
      </c>
      <c r="D55" s="36">
        <v>2</v>
      </c>
      <c r="E55" s="22" t="s">
        <v>64</v>
      </c>
      <c r="F55" s="8">
        <v>1.4670000000000001</v>
      </c>
      <c r="G55" s="32">
        <f t="shared" si="1"/>
        <v>0.82312071981667223</v>
      </c>
      <c r="H55" s="32">
        <f t="shared" si="2"/>
        <v>1.0974942930888965E-2</v>
      </c>
      <c r="I55" s="32">
        <f t="shared" si="3"/>
        <v>10.974942930888965</v>
      </c>
      <c r="J55" s="32">
        <f t="shared" si="4"/>
        <v>7.1666377338704942E-2</v>
      </c>
      <c r="K55" s="45">
        <v>4277435.9166666698</v>
      </c>
      <c r="L55" s="37">
        <f t="shared" si="11"/>
        <v>1.675451806524159E-8</v>
      </c>
      <c r="M55" s="36">
        <v>2</v>
      </c>
      <c r="N55" s="22" t="s">
        <v>41</v>
      </c>
      <c r="O55" s="7">
        <v>1.4870000000000001</v>
      </c>
      <c r="P55" s="32">
        <f t="shared" si="5"/>
        <v>0.73963069506816459</v>
      </c>
      <c r="Q55" s="32">
        <f t="shared" si="6"/>
        <v>9.8617426009088623E-3</v>
      </c>
      <c r="R55" s="32">
        <f t="shared" si="7"/>
        <v>9.8617426009088618</v>
      </c>
      <c r="S55" s="32">
        <f t="shared" si="8"/>
        <v>6.439717918393488E-2</v>
      </c>
      <c r="T55" s="45">
        <v>15575450.888888899</v>
      </c>
      <c r="U55" s="37">
        <f t="shared" si="9"/>
        <v>4.1345306561798519E-9</v>
      </c>
      <c r="V55" s="44">
        <v>2.4744561442512789E-8</v>
      </c>
      <c r="W55" s="49">
        <f t="shared" si="10"/>
        <v>0.16708845965143901</v>
      </c>
      <c r="X55" s="44"/>
    </row>
    <row r="56" spans="2:24" x14ac:dyDescent="0.2">
      <c r="B56" s="47">
        <f t="shared" si="0"/>
        <v>1.0385959143304986</v>
      </c>
      <c r="C56">
        <v>2.4744561442512789E-8</v>
      </c>
      <c r="D56" s="36">
        <v>2</v>
      </c>
      <c r="E56" s="22" t="s">
        <v>65</v>
      </c>
      <c r="F56" s="18">
        <v>1.387</v>
      </c>
      <c r="G56" s="32">
        <f t="shared" si="1"/>
        <v>1.2625772648979459</v>
      </c>
      <c r="H56" s="32">
        <f t="shared" si="2"/>
        <v>1.6834363531972613E-2</v>
      </c>
      <c r="I56" s="32">
        <f t="shared" si="3"/>
        <v>16.834363531972613</v>
      </c>
      <c r="J56" s="32">
        <f t="shared" si="4"/>
        <v>0.10992839386378117</v>
      </c>
      <c r="K56" s="45">
        <v>4277435.9166666698</v>
      </c>
      <c r="L56" s="37">
        <f t="shared" si="11"/>
        <v>2.5699600416093768E-8</v>
      </c>
      <c r="M56" s="36">
        <v>2</v>
      </c>
      <c r="N56" s="22" t="s">
        <v>42</v>
      </c>
      <c r="O56" s="9">
        <v>1.468</v>
      </c>
      <c r="P56" s="32">
        <f t="shared" si="5"/>
        <v>0.81873075307798238</v>
      </c>
      <c r="Q56" s="32">
        <f t="shared" si="6"/>
        <v>1.0916410041039765E-2</v>
      </c>
      <c r="R56" s="32">
        <f t="shared" si="7"/>
        <v>10.916410041039764</v>
      </c>
      <c r="S56" s="32">
        <f t="shared" si="8"/>
        <v>7.128415756798967E-2</v>
      </c>
      <c r="T56" s="45">
        <v>15575450.888888899</v>
      </c>
      <c r="U56" s="37">
        <f t="shared" si="9"/>
        <v>4.5766994532942761E-9</v>
      </c>
      <c r="V56">
        <v>2.4744561442512789E-8</v>
      </c>
      <c r="W56" s="49">
        <f t="shared" si="10"/>
        <v>0.18495779219716557</v>
      </c>
      <c r="X56" s="44"/>
    </row>
    <row r="57" spans="2:24" x14ac:dyDescent="0.2">
      <c r="B57" s="47">
        <f t="shared" si="0"/>
        <v>1.0839919396683952</v>
      </c>
      <c r="C57">
        <v>2.4744561442512789E-8</v>
      </c>
      <c r="D57" s="36">
        <v>2</v>
      </c>
      <c r="E57" s="22" t="s">
        <v>66</v>
      </c>
      <c r="F57" s="18">
        <v>1.379</v>
      </c>
      <c r="G57" s="32">
        <f t="shared" si="1"/>
        <v>1.3177632989632799</v>
      </c>
      <c r="H57" s="32">
        <f t="shared" si="2"/>
        <v>1.75701773195104E-2</v>
      </c>
      <c r="I57" s="32">
        <f t="shared" si="3"/>
        <v>17.5701773195104</v>
      </c>
      <c r="J57" s="32">
        <f t="shared" si="4"/>
        <v>0.11473325789640292</v>
      </c>
      <c r="K57" s="45">
        <v>4277435.9166666698</v>
      </c>
      <c r="L57" s="37">
        <f t="shared" si="11"/>
        <v>2.6822905154313221E-8</v>
      </c>
      <c r="M57" s="36">
        <v>3</v>
      </c>
      <c r="N57" s="22" t="s">
        <v>40</v>
      </c>
      <c r="O57" s="14">
        <v>1.3540000000000001</v>
      </c>
      <c r="P57" s="32">
        <f t="shared" si="5"/>
        <v>1.5062538412321549</v>
      </c>
      <c r="Q57" s="32">
        <f t="shared" si="6"/>
        <v>2.0083384549762065E-2</v>
      </c>
      <c r="R57" s="32">
        <f t="shared" si="7"/>
        <v>20.083384549762066</v>
      </c>
      <c r="S57" s="32">
        <f t="shared" si="8"/>
        <v>0.1311445011099463</v>
      </c>
      <c r="T57" s="45">
        <v>15575450.888888899</v>
      </c>
      <c r="U57" s="37">
        <f t="shared" si="9"/>
        <v>8.4199489340948204E-9</v>
      </c>
      <c r="V57">
        <v>4.0327038726400745E-8</v>
      </c>
      <c r="W57" s="49">
        <f t="shared" si="10"/>
        <v>0.20879164947419174</v>
      </c>
      <c r="X57" s="44"/>
    </row>
    <row r="58" spans="2:24" x14ac:dyDescent="0.2">
      <c r="B58" s="47">
        <f t="shared" si="0"/>
        <v>0.88939795936141841</v>
      </c>
      <c r="C58">
        <v>2.4744561442512789E-8</v>
      </c>
      <c r="D58" s="36">
        <v>2</v>
      </c>
      <c r="E58" s="22" t="s">
        <v>67</v>
      </c>
      <c r="F58" s="8">
        <v>1.4159999999999999</v>
      </c>
      <c r="G58" s="32">
        <f t="shared" si="1"/>
        <v>1.0812036013642723</v>
      </c>
      <c r="H58" s="32">
        <f t="shared" si="2"/>
        <v>1.4416048018190299E-2</v>
      </c>
      <c r="I58" s="32">
        <f t="shared" si="3"/>
        <v>14.416048018190299</v>
      </c>
      <c r="J58" s="32">
        <f t="shared" si="4"/>
        <v>9.4136793558782655E-2</v>
      </c>
      <c r="K58" s="45">
        <v>4277435.9166666698</v>
      </c>
      <c r="L58" s="37">
        <f t="shared" si="11"/>
        <v>2.2007762452264111E-8</v>
      </c>
      <c r="M58" s="36">
        <v>3</v>
      </c>
      <c r="N58" s="22" t="s">
        <v>41</v>
      </c>
      <c r="O58" s="11">
        <v>1.379</v>
      </c>
      <c r="P58" s="32">
        <f t="shared" si="5"/>
        <v>1.3177632989632799</v>
      </c>
      <c r="Q58" s="32">
        <f t="shared" si="6"/>
        <v>1.75701773195104E-2</v>
      </c>
      <c r="R58" s="32">
        <f t="shared" si="7"/>
        <v>17.5701773195104</v>
      </c>
      <c r="S58" s="32">
        <f t="shared" si="8"/>
        <v>0.11473325789640292</v>
      </c>
      <c r="T58" s="45">
        <v>15575450.888888899</v>
      </c>
      <c r="U58" s="37">
        <f t="shared" si="9"/>
        <v>7.3662880590025478E-9</v>
      </c>
      <c r="V58">
        <v>4.0327038726400745E-8</v>
      </c>
      <c r="W58" s="49">
        <f t="shared" si="10"/>
        <v>0.18266374848347317</v>
      </c>
      <c r="X58" s="44"/>
    </row>
    <row r="59" spans="2:24" x14ac:dyDescent="0.2">
      <c r="B59" s="47">
        <f t="shared" si="0"/>
        <v>0.15531321761726102</v>
      </c>
      <c r="C59">
        <f>AVERAGE(L59:L62,L71:L74)</f>
        <v>4.0327038726400745E-8</v>
      </c>
      <c r="D59" s="36">
        <v>3</v>
      </c>
      <c r="E59" s="22" t="s">
        <v>64</v>
      </c>
      <c r="F59" s="20">
        <v>1.651</v>
      </c>
      <c r="G59" s="32">
        <f t="shared" si="1"/>
        <v>0.30770626821614211</v>
      </c>
      <c r="H59" s="32">
        <f t="shared" si="2"/>
        <v>4.1027502428818948E-3</v>
      </c>
      <c r="I59" s="32">
        <f t="shared" si="3"/>
        <v>4.1027502428818945</v>
      </c>
      <c r="J59" s="32">
        <f t="shared" si="4"/>
        <v>2.6790959086018775E-2</v>
      </c>
      <c r="K59" s="45">
        <v>4277435.9166666698</v>
      </c>
      <c r="L59" s="37">
        <f t="shared" si="11"/>
        <v>6.2633221415731915E-9</v>
      </c>
      <c r="M59" s="36">
        <v>3</v>
      </c>
      <c r="N59" s="22" t="s">
        <v>42</v>
      </c>
      <c r="O59" s="12">
        <v>1.4339999999999999</v>
      </c>
      <c r="P59" s="32">
        <f t="shared" si="5"/>
        <v>0.98198247385822823</v>
      </c>
      <c r="Q59" s="32">
        <f t="shared" si="6"/>
        <v>1.3093099651443044E-2</v>
      </c>
      <c r="R59" s="32">
        <f t="shared" si="7"/>
        <v>13.093099651443044</v>
      </c>
      <c r="S59" s="32">
        <f t="shared" si="8"/>
        <v>8.5497940723923083E-2</v>
      </c>
      <c r="T59" s="45">
        <v>15575450.888888899</v>
      </c>
      <c r="U59" s="37">
        <f t="shared" si="9"/>
        <v>5.4892754844686373E-9</v>
      </c>
      <c r="V59">
        <v>4.0327038726400745E-8</v>
      </c>
      <c r="W59" s="49">
        <f t="shared" si="10"/>
        <v>0.13611898264364736</v>
      </c>
    </row>
    <row r="60" spans="2:24" x14ac:dyDescent="0.2">
      <c r="B60" s="47">
        <f>L60/C60</f>
        <v>0.4290127408775366</v>
      </c>
      <c r="C60">
        <v>4.0327038726400745E-8</v>
      </c>
      <c r="D60" s="36">
        <v>3</v>
      </c>
      <c r="E60" s="22" t="s">
        <v>65</v>
      </c>
      <c r="F60" s="9">
        <v>1.4610000000000001</v>
      </c>
      <c r="G60" s="32">
        <f t="shared" si="1"/>
        <v>0.84995927286702722</v>
      </c>
      <c r="H60" s="32">
        <f t="shared" si="2"/>
        <v>1.1332790304893698E-2</v>
      </c>
      <c r="I60" s="32">
        <f t="shared" si="3"/>
        <v>11.332790304893697</v>
      </c>
      <c r="J60" s="32">
        <f t="shared" si="4"/>
        <v>7.4003120690955854E-2</v>
      </c>
      <c r="K60" s="45">
        <v>4277435.9166666698</v>
      </c>
      <c r="L60" s="37">
        <f t="shared" si="11"/>
        <v>1.7300813415487747E-8</v>
      </c>
      <c r="M60" s="36">
        <v>1</v>
      </c>
      <c r="N60" s="22" t="s">
        <v>43</v>
      </c>
      <c r="O60" s="23">
        <v>1.5940000000000001</v>
      </c>
      <c r="P60" s="32">
        <f t="shared" si="5"/>
        <v>0.41736389349620789</v>
      </c>
      <c r="Q60" s="32">
        <f t="shared" si="6"/>
        <v>5.5648519132827723E-3</v>
      </c>
      <c r="R60" s="32">
        <f t="shared" si="7"/>
        <v>5.5648519132827721</v>
      </c>
      <c r="S60" s="32">
        <f t="shared" si="8"/>
        <v>3.6338482993736508E-2</v>
      </c>
      <c r="T60" s="45">
        <v>12770315.444444444</v>
      </c>
      <c r="U60" s="37">
        <f t="shared" si="9"/>
        <v>2.8455430996847522E-9</v>
      </c>
      <c r="V60" s="44">
        <v>1.1654191509779504E-8</v>
      </c>
      <c r="W60" s="49">
        <f t="shared" si="10"/>
        <v>0.24416477945269233</v>
      </c>
    </row>
    <row r="61" spans="2:24" x14ac:dyDescent="0.2">
      <c r="B61" s="47">
        <f t="shared" si="0"/>
        <v>0.72455001168938893</v>
      </c>
      <c r="C61">
        <v>4.0327038726400745E-8</v>
      </c>
      <c r="D61" s="36">
        <v>3</v>
      </c>
      <c r="E61" s="22" t="s">
        <v>66</v>
      </c>
      <c r="F61" s="11">
        <v>1.363</v>
      </c>
      <c r="G61" s="32">
        <f t="shared" si="1"/>
        <v>1.4354771838049036</v>
      </c>
      <c r="H61" s="32">
        <f t="shared" si="2"/>
        <v>1.9139695784065384E-2</v>
      </c>
      <c r="I61" s="32">
        <f t="shared" si="3"/>
        <v>19.139695784065385</v>
      </c>
      <c r="J61" s="32">
        <f t="shared" si="4"/>
        <v>0.12498221346994697</v>
      </c>
      <c r="K61" s="45">
        <v>4277435.9166666698</v>
      </c>
      <c r="L61" s="37">
        <f t="shared" si="11"/>
        <v>2.9218956380612102E-8</v>
      </c>
      <c r="M61" s="36">
        <v>1</v>
      </c>
      <c r="N61" s="22" t="s">
        <v>44</v>
      </c>
      <c r="O61" s="23">
        <v>1.623</v>
      </c>
      <c r="P61" s="32">
        <f t="shared" si="5"/>
        <v>0.35740810267480105</v>
      </c>
      <c r="Q61" s="32">
        <f t="shared" si="6"/>
        <v>4.7654413689973479E-3</v>
      </c>
      <c r="R61" s="32">
        <f t="shared" si="7"/>
        <v>4.7654413689973483</v>
      </c>
      <c r="S61" s="32">
        <f t="shared" si="8"/>
        <v>3.1118332139552684E-2</v>
      </c>
      <c r="T61" s="45">
        <v>12770315.444444444</v>
      </c>
      <c r="U61" s="37">
        <f t="shared" si="9"/>
        <v>2.4367708280135165E-9</v>
      </c>
      <c r="V61" s="44">
        <v>1.1654191509779504E-8</v>
      </c>
      <c r="W61" s="49">
        <f t="shared" si="10"/>
        <v>0.20908965036044957</v>
      </c>
    </row>
    <row r="62" spans="2:24" x14ac:dyDescent="0.2">
      <c r="B62" s="47">
        <f t="shared" si="0"/>
        <v>0.93158523333547383</v>
      </c>
      <c r="C62">
        <v>4.0327038726400745E-8</v>
      </c>
      <c r="D62" s="36">
        <v>3</v>
      </c>
      <c r="E62" s="22" t="s">
        <v>67</v>
      </c>
      <c r="F62" s="16">
        <v>1.3160000000000001</v>
      </c>
      <c r="G62" s="32">
        <f t="shared" si="1"/>
        <v>1.8456549936485556</v>
      </c>
      <c r="H62" s="32">
        <f t="shared" si="2"/>
        <v>2.4608733248647409E-2</v>
      </c>
      <c r="I62" s="32">
        <f t="shared" si="3"/>
        <v>24.608733248647408</v>
      </c>
      <c r="J62" s="32">
        <f t="shared" si="4"/>
        <v>0.16069502811366759</v>
      </c>
      <c r="K62" s="45">
        <v>4277435.9166666698</v>
      </c>
      <c r="L62" s="37">
        <f t="shared" si="11"/>
        <v>3.7568073781662726E-8</v>
      </c>
      <c r="M62" s="36">
        <v>1</v>
      </c>
      <c r="N62" s="22" t="s">
        <v>45</v>
      </c>
      <c r="O62" s="20">
        <v>1.6870000000000001</v>
      </c>
      <c r="P62" s="32">
        <f t="shared" si="5"/>
        <v>0.25382175896542319</v>
      </c>
      <c r="Q62" s="32">
        <f t="shared" si="6"/>
        <v>3.3842901195389762E-3</v>
      </c>
      <c r="R62" s="32">
        <f t="shared" si="7"/>
        <v>3.3842901195389761</v>
      </c>
      <c r="S62" s="32">
        <f t="shared" si="8"/>
        <v>2.2099414480589517E-2</v>
      </c>
      <c r="T62" s="45">
        <v>12770315.444444399</v>
      </c>
      <c r="U62" s="37">
        <f t="shared" si="9"/>
        <v>1.7305300387238007E-9</v>
      </c>
      <c r="V62">
        <v>1.1654191509779504E-8</v>
      </c>
      <c r="W62" s="49">
        <f t="shared" si="10"/>
        <v>0.14848992633007985</v>
      </c>
    </row>
    <row r="63" spans="2:24" x14ac:dyDescent="0.2">
      <c r="B63" s="48">
        <f>L63/C63</f>
        <v>1.4791607165429663</v>
      </c>
      <c r="C63" s="44">
        <v>1.1654191509779504E-8</v>
      </c>
      <c r="D63" s="36">
        <v>1</v>
      </c>
      <c r="E63" s="22" t="s">
        <v>68</v>
      </c>
      <c r="F63" s="19">
        <v>1.5089999999999999</v>
      </c>
      <c r="G63" s="32">
        <f t="shared" si="1"/>
        <v>0.65753891070724169</v>
      </c>
      <c r="H63" s="32">
        <f t="shared" si="2"/>
        <v>8.7671854760965565E-3</v>
      </c>
      <c r="I63" s="32">
        <f t="shared" si="3"/>
        <v>8.7671854760965573</v>
      </c>
      <c r="J63" s="32">
        <f t="shared" si="4"/>
        <v>5.7249721158910513E-2</v>
      </c>
      <c r="K63" s="45">
        <v>3321053.4166666665</v>
      </c>
      <c r="L63" s="37">
        <f t="shared" si="11"/>
        <v>1.7238422264334406E-8</v>
      </c>
      <c r="M63" s="36">
        <v>2</v>
      </c>
      <c r="N63" s="22" t="s">
        <v>43</v>
      </c>
      <c r="O63" s="9">
        <v>1.4730000000000001</v>
      </c>
      <c r="P63" s="32">
        <f t="shared" si="5"/>
        <v>0.79712962846575497</v>
      </c>
      <c r="Q63" s="32">
        <f t="shared" si="6"/>
        <v>1.0628395046210068E-2</v>
      </c>
      <c r="R63" s="32">
        <f t="shared" si="7"/>
        <v>10.628395046210068</v>
      </c>
      <c r="S63" s="32">
        <f t="shared" si="8"/>
        <v>6.9403419651751744E-2</v>
      </c>
      <c r="T63" s="45">
        <v>12770315.444444399</v>
      </c>
      <c r="U63" s="37">
        <f t="shared" si="9"/>
        <v>5.4347459116168522E-9</v>
      </c>
      <c r="V63">
        <v>2.4744561442512789E-8</v>
      </c>
      <c r="W63" s="49">
        <f t="shared" si="10"/>
        <v>0.21963395569741642</v>
      </c>
    </row>
    <row r="64" spans="2:24" x14ac:dyDescent="0.2">
      <c r="B64" s="48">
        <f t="shared" ref="B64:B74" si="12">L64/C64</f>
        <v>1.5687801971912296</v>
      </c>
      <c r="C64">
        <v>1.1654191509779504E-8</v>
      </c>
      <c r="D64" s="36">
        <v>1</v>
      </c>
      <c r="E64" s="22" t="s">
        <v>69</v>
      </c>
      <c r="F64" s="19">
        <v>1.498</v>
      </c>
      <c r="G64" s="32">
        <f t="shared" si="1"/>
        <v>0.69737791875048705</v>
      </c>
      <c r="H64" s="32">
        <f t="shared" si="2"/>
        <v>9.2983722500064939E-3</v>
      </c>
      <c r="I64" s="32">
        <f t="shared" si="3"/>
        <v>9.2983722500064943</v>
      </c>
      <c r="J64" s="32">
        <f t="shared" si="4"/>
        <v>6.0718370792542407E-2</v>
      </c>
      <c r="K64" s="45">
        <v>3321053.4166666665</v>
      </c>
      <c r="L64" s="37">
        <f t="shared" si="11"/>
        <v>1.8282864854816246E-8</v>
      </c>
      <c r="M64" s="36">
        <v>2</v>
      </c>
      <c r="N64" s="22" t="s">
        <v>44</v>
      </c>
      <c r="O64" s="7">
        <v>1.484</v>
      </c>
      <c r="P64" s="32">
        <f t="shared" si="5"/>
        <v>0.75159211885137522</v>
      </c>
      <c r="Q64" s="32">
        <f t="shared" si="6"/>
        <v>1.002122825135167E-2</v>
      </c>
      <c r="R64" s="32">
        <f t="shared" si="7"/>
        <v>10.021228251351671</v>
      </c>
      <c r="S64" s="32">
        <f t="shared" si="8"/>
        <v>6.5438620481326412E-2</v>
      </c>
      <c r="T64" s="45">
        <v>12770315.444444399</v>
      </c>
      <c r="U64" s="37">
        <f t="shared" si="9"/>
        <v>5.1242759637386126E-9</v>
      </c>
      <c r="V64" s="44">
        <v>2.4744561442512789E-8</v>
      </c>
      <c r="W64" s="49">
        <f t="shared" si="10"/>
        <v>0.20708695830570545</v>
      </c>
    </row>
    <row r="65" spans="2:23" x14ac:dyDescent="0.2">
      <c r="B65" s="48">
        <f t="shared" si="12"/>
        <v>1.2007167783620354</v>
      </c>
      <c r="C65" s="44">
        <v>1.1654191509779504E-8</v>
      </c>
      <c r="D65" s="36">
        <v>1</v>
      </c>
      <c r="E65" s="22" t="s">
        <v>70</v>
      </c>
      <c r="F65" s="19">
        <v>1.548</v>
      </c>
      <c r="G65" s="32">
        <f t="shared" si="1"/>
        <v>0.5337607967018696</v>
      </c>
      <c r="H65" s="32">
        <f t="shared" si="2"/>
        <v>7.1168106226915948E-3</v>
      </c>
      <c r="I65" s="32">
        <f t="shared" si="3"/>
        <v>7.1168106226915944</v>
      </c>
      <c r="J65" s="32">
        <f t="shared" si="4"/>
        <v>4.6472773366176119E-2</v>
      </c>
      <c r="K65" s="45">
        <v>3321053.4166666698</v>
      </c>
      <c r="L65" s="37">
        <f t="shared" si="11"/>
        <v>1.3993383284036632E-8</v>
      </c>
      <c r="M65" s="36">
        <v>2</v>
      </c>
      <c r="N65" s="22" t="s">
        <v>45</v>
      </c>
      <c r="O65" s="18">
        <v>1.512</v>
      </c>
      <c r="P65" s="32">
        <f t="shared" si="5"/>
        <v>0.6470743231102617</v>
      </c>
      <c r="Q65" s="32">
        <f t="shared" si="6"/>
        <v>8.6276576414701569E-3</v>
      </c>
      <c r="R65" s="32">
        <f t="shared" si="7"/>
        <v>8.6276576414701562</v>
      </c>
      <c r="S65" s="32">
        <f t="shared" si="8"/>
        <v>5.6338604398800125E-2</v>
      </c>
      <c r="T65" s="45">
        <v>12770315.444444399</v>
      </c>
      <c r="U65" s="37">
        <f t="shared" si="9"/>
        <v>4.4116846325287672E-9</v>
      </c>
      <c r="V65">
        <v>2.4744561442512789E-8</v>
      </c>
      <c r="W65" s="49">
        <f t="shared" si="10"/>
        <v>0.17828906132679329</v>
      </c>
    </row>
    <row r="66" spans="2:23" x14ac:dyDescent="0.2">
      <c r="B66" s="48">
        <f t="shared" si="12"/>
        <v>1.3872227412047966</v>
      </c>
      <c r="C66">
        <v>1.1654191509779504E-8</v>
      </c>
      <c r="D66" s="36">
        <v>1</v>
      </c>
      <c r="E66" s="22" t="s">
        <v>71</v>
      </c>
      <c r="F66" s="19">
        <v>1.5209999999999999</v>
      </c>
      <c r="G66" s="32">
        <f t="shared" si="1"/>
        <v>0.6166692503110569</v>
      </c>
      <c r="H66" s="32">
        <f t="shared" si="2"/>
        <v>8.2222566708140925E-3</v>
      </c>
      <c r="I66" s="32">
        <f t="shared" si="3"/>
        <v>8.2222566708140921</v>
      </c>
      <c r="J66" s="32">
        <f t="shared" si="4"/>
        <v>5.3691336060416026E-2</v>
      </c>
      <c r="K66" s="45">
        <v>3321053.4166666698</v>
      </c>
      <c r="L66" s="37">
        <f t="shared" si="11"/>
        <v>1.6166959492721992E-8</v>
      </c>
      <c r="M66" s="36">
        <v>3</v>
      </c>
      <c r="N66" s="22" t="s">
        <v>43</v>
      </c>
      <c r="O66" s="10">
        <v>1.405</v>
      </c>
      <c r="P66" s="32">
        <f t="shared" si="5"/>
        <v>1.1467116317936914</v>
      </c>
      <c r="Q66" s="32">
        <f t="shared" si="6"/>
        <v>1.5289488423915887E-2</v>
      </c>
      <c r="R66" s="32">
        <f t="shared" si="7"/>
        <v>15.289488423915888</v>
      </c>
      <c r="S66" s="32">
        <f t="shared" si="8"/>
        <v>9.9840359408170751E-2</v>
      </c>
      <c r="T66" s="45">
        <v>12770315.444444399</v>
      </c>
      <c r="U66" s="37">
        <f t="shared" si="9"/>
        <v>7.8181592179545826E-9</v>
      </c>
      <c r="V66">
        <v>4.0327038726400745E-8</v>
      </c>
      <c r="W66" s="49">
        <f t="shared" si="10"/>
        <v>0.19386891437769516</v>
      </c>
    </row>
    <row r="67" spans="2:23" x14ac:dyDescent="0.2">
      <c r="B67" s="48">
        <f t="shared" si="12"/>
        <v>1.227991539044091</v>
      </c>
      <c r="C67">
        <v>2.4744561442512789E-8</v>
      </c>
      <c r="D67" s="36">
        <v>2</v>
      </c>
      <c r="E67" s="22" t="s">
        <v>68</v>
      </c>
      <c r="F67" s="18">
        <v>1.403</v>
      </c>
      <c r="G67" s="32">
        <f t="shared" si="1"/>
        <v>1.1590417462281843</v>
      </c>
      <c r="H67" s="32">
        <f t="shared" si="2"/>
        <v>1.5453889949709126E-2</v>
      </c>
      <c r="I67" s="32">
        <f t="shared" si="3"/>
        <v>15.453889949709126</v>
      </c>
      <c r="J67" s="32">
        <f t="shared" si="4"/>
        <v>0.1009139013716006</v>
      </c>
      <c r="K67" s="45">
        <v>3321053.4166666698</v>
      </c>
      <c r="L67" s="37">
        <f t="shared" si="11"/>
        <v>3.038611208876235E-8</v>
      </c>
      <c r="M67" s="36">
        <v>3</v>
      </c>
      <c r="N67" s="22" t="s">
        <v>44</v>
      </c>
      <c r="O67" s="16">
        <v>1.31</v>
      </c>
      <c r="P67" s="32">
        <f t="shared" si="5"/>
        <v>1.9058341487434751</v>
      </c>
      <c r="Q67" s="32">
        <f t="shared" si="6"/>
        <v>2.5411121983246337E-2</v>
      </c>
      <c r="R67" s="32">
        <f t="shared" si="7"/>
        <v>25.411121983246336</v>
      </c>
      <c r="S67" s="32">
        <f t="shared" si="8"/>
        <v>0.1659346265505986</v>
      </c>
      <c r="T67" s="45">
        <v>12770315.444444399</v>
      </c>
      <c r="U67" s="37">
        <f t="shared" si="9"/>
        <v>1.2993776643378596E-8</v>
      </c>
      <c r="V67">
        <v>4.0327038726400745E-8</v>
      </c>
      <c r="W67" s="49">
        <f t="shared" si="10"/>
        <v>0.32221003708045665</v>
      </c>
    </row>
    <row r="68" spans="2:23" x14ac:dyDescent="0.2">
      <c r="B68" s="48">
        <f t="shared" si="12"/>
        <v>1.8339084573572582</v>
      </c>
      <c r="C68">
        <v>2.4744561442512789E-8</v>
      </c>
      <c r="D68" s="36">
        <v>2</v>
      </c>
      <c r="E68" s="22" t="s">
        <v>69</v>
      </c>
      <c r="F68" s="18">
        <v>1.3280000000000001</v>
      </c>
      <c r="G68" s="32">
        <f t="shared" si="1"/>
        <v>1.7309373829176471</v>
      </c>
      <c r="H68" s="32">
        <f t="shared" si="2"/>
        <v>2.3079165105568629E-2</v>
      </c>
      <c r="I68" s="32">
        <f t="shared" si="3"/>
        <v>23.079165105568627</v>
      </c>
      <c r="J68" s="32">
        <f t="shared" si="4"/>
        <v>0.15070694813936314</v>
      </c>
      <c r="K68" s="45">
        <v>3321053.4166666698</v>
      </c>
      <c r="L68" s="37">
        <f t="shared" si="11"/>
        <v>4.5379260503020517E-8</v>
      </c>
      <c r="M68" s="36">
        <v>3</v>
      </c>
      <c r="N68" s="22" t="s">
        <v>45</v>
      </c>
      <c r="O68" s="15">
        <v>1.2889999999999999</v>
      </c>
      <c r="P68" s="32">
        <f t="shared" si="5"/>
        <v>2.1323384712756042</v>
      </c>
      <c r="Q68" s="32">
        <f t="shared" si="6"/>
        <v>2.8431179617008057E-2</v>
      </c>
      <c r="R68" s="32">
        <f t="shared" si="7"/>
        <v>28.431179617008056</v>
      </c>
      <c r="S68" s="32">
        <f t="shared" si="8"/>
        <v>0.18565560289906261</v>
      </c>
      <c r="T68" s="45">
        <v>12770315.444444399</v>
      </c>
      <c r="U68" s="37">
        <f t="shared" si="9"/>
        <v>1.4538059275570225E-8</v>
      </c>
      <c r="V68">
        <v>4.0327038726400745E-8</v>
      </c>
      <c r="W68" s="49">
        <f>U68/V68</f>
        <v>0.36050401256099796</v>
      </c>
    </row>
    <row r="69" spans="2:23" x14ac:dyDescent="0.2">
      <c r="B69" s="48">
        <f t="shared" si="12"/>
        <v>0.80918123802156827</v>
      </c>
      <c r="C69">
        <v>2.4744561442512789E-8</v>
      </c>
      <c r="D69" s="36">
        <v>2</v>
      </c>
      <c r="E69" s="22" t="s">
        <v>70</v>
      </c>
      <c r="F69" s="8">
        <v>1.4810000000000001</v>
      </c>
      <c r="G69" s="32">
        <f t="shared" si="1"/>
        <v>0.76374698465892965</v>
      </c>
      <c r="H69" s="32">
        <f t="shared" si="2"/>
        <v>1.018329312878573E-2</v>
      </c>
      <c r="I69" s="32">
        <f t="shared" si="3"/>
        <v>10.18329312878573</v>
      </c>
      <c r="J69" s="32">
        <f t="shared" si="4"/>
        <v>6.6496904130970813E-2</v>
      </c>
      <c r="K69" s="45">
        <v>3321053.4166666698</v>
      </c>
      <c r="L69" s="37">
        <f t="shared" si="11"/>
        <v>2.0022834862353262E-8</v>
      </c>
      <c r="M69" s="36">
        <v>1</v>
      </c>
      <c r="N69" s="22" t="s">
        <v>46</v>
      </c>
      <c r="O69" s="23">
        <v>1.637</v>
      </c>
      <c r="P69" s="32">
        <f t="shared" si="5"/>
        <v>0.3316273714642306</v>
      </c>
      <c r="Q69" s="32">
        <f t="shared" si="6"/>
        <v>4.421698286189742E-3</v>
      </c>
      <c r="R69" s="32">
        <f t="shared" si="7"/>
        <v>4.4216982861897423</v>
      </c>
      <c r="S69" s="32">
        <f t="shared" si="8"/>
        <v>2.8873689808819016E-2</v>
      </c>
      <c r="T69" s="45">
        <v>16970935.444444444</v>
      </c>
      <c r="U69" s="37">
        <f t="shared" si="9"/>
        <v>1.7013611243374934E-9</v>
      </c>
      <c r="V69" s="44">
        <v>1.1654191509779504E-8</v>
      </c>
      <c r="W69" s="49">
        <f t="shared" si="10"/>
        <v>0.14598705735269688</v>
      </c>
    </row>
    <row r="70" spans="2:23" x14ac:dyDescent="0.2">
      <c r="B70" s="48">
        <f t="shared" si="12"/>
        <v>0.43983394182751379</v>
      </c>
      <c r="C70">
        <v>2.4744561442512789E-8</v>
      </c>
      <c r="D70" s="36">
        <v>2</v>
      </c>
      <c r="E70" s="22" t="s">
        <v>71</v>
      </c>
      <c r="F70" s="23">
        <v>1.595</v>
      </c>
      <c r="G70" s="32">
        <f t="shared" si="1"/>
        <v>0.41513795802129178</v>
      </c>
      <c r="H70" s="32">
        <f t="shared" si="2"/>
        <v>5.5351727736172238E-3</v>
      </c>
      <c r="I70" s="32">
        <f t="shared" si="3"/>
        <v>5.5351727736172238</v>
      </c>
      <c r="J70" s="32">
        <f t="shared" si="4"/>
        <v>3.6144678211720474E-2</v>
      </c>
      <c r="K70" s="45">
        <v>3321053.4166666698</v>
      </c>
      <c r="L70" s="37">
        <f t="shared" si="11"/>
        <v>1.0883497998053511E-8</v>
      </c>
      <c r="M70" s="36">
        <v>1</v>
      </c>
      <c r="N70" s="22" t="s">
        <v>47</v>
      </c>
      <c r="O70" s="19">
        <v>1.502</v>
      </c>
      <c r="P70" s="32">
        <f t="shared" si="5"/>
        <v>0.68261915449665778</v>
      </c>
      <c r="Q70" s="32">
        <f t="shared" si="6"/>
        <v>9.1015887266221035E-3</v>
      </c>
      <c r="R70" s="32">
        <f t="shared" si="7"/>
        <v>9.1015887266221043</v>
      </c>
      <c r="S70" s="32">
        <f t="shared" si="8"/>
        <v>5.9433374384842336E-2</v>
      </c>
      <c r="T70" s="45">
        <v>16970935.444444444</v>
      </c>
      <c r="U70" s="37">
        <f t="shared" si="9"/>
        <v>3.5020682613166306E-9</v>
      </c>
      <c r="V70" s="44">
        <v>1.1654191509779504E-8</v>
      </c>
      <c r="W70" s="49">
        <f t="shared" si="10"/>
        <v>0.30049860244512916</v>
      </c>
    </row>
    <row r="71" spans="2:23" x14ac:dyDescent="0.2">
      <c r="B71" s="48">
        <f t="shared" si="12"/>
        <v>1.199859091849532</v>
      </c>
      <c r="C71">
        <v>4.0327038726400745E-8</v>
      </c>
      <c r="D71" s="36">
        <v>3</v>
      </c>
      <c r="E71" s="22" t="s">
        <v>68</v>
      </c>
      <c r="F71" s="16">
        <v>1.3160000000000001</v>
      </c>
      <c r="G71" s="32">
        <f t="shared" si="1"/>
        <v>1.8456549936485556</v>
      </c>
      <c r="H71" s="32">
        <f t="shared" si="2"/>
        <v>2.4608733248647409E-2</v>
      </c>
      <c r="I71" s="32">
        <f t="shared" si="3"/>
        <v>24.608733248647408</v>
      </c>
      <c r="J71" s="32">
        <f t="shared" si="4"/>
        <v>0.16069502811366759</v>
      </c>
      <c r="K71" s="45">
        <v>3321053.4166666698</v>
      </c>
      <c r="L71" s="37">
        <f t="shared" si="11"/>
        <v>4.8386764063240108E-8</v>
      </c>
      <c r="M71" s="36">
        <v>1</v>
      </c>
      <c r="N71" s="22" t="s">
        <v>48</v>
      </c>
      <c r="O71" s="8">
        <v>1.4470000000000001</v>
      </c>
      <c r="P71" s="32">
        <f t="shared" si="5"/>
        <v>0.91603515634120014</v>
      </c>
      <c r="Q71" s="32">
        <f t="shared" si="6"/>
        <v>1.2213802084549336E-2</v>
      </c>
      <c r="R71" s="32">
        <f t="shared" si="7"/>
        <v>12.213802084549336</v>
      </c>
      <c r="S71" s="32">
        <f t="shared" si="8"/>
        <v>7.9756127612107167E-2</v>
      </c>
      <c r="T71" s="45">
        <v>16970935.444444399</v>
      </c>
      <c r="U71" s="37">
        <f t="shared" si="9"/>
        <v>4.6995716808419129E-9</v>
      </c>
      <c r="V71">
        <v>1.1654191509779504E-8</v>
      </c>
      <c r="W71" s="49">
        <f t="shared" si="10"/>
        <v>0.40325162641254969</v>
      </c>
    </row>
    <row r="72" spans="2:23" x14ac:dyDescent="0.2">
      <c r="B72" s="48">
        <f t="shared" si="12"/>
        <v>1.6805187443670195</v>
      </c>
      <c r="C72">
        <v>4.0327038726400745E-8</v>
      </c>
      <c r="D72" s="36">
        <v>3</v>
      </c>
      <c r="E72" s="22" t="s">
        <v>69</v>
      </c>
      <c r="F72" s="17">
        <v>1.2529999999999999</v>
      </c>
      <c r="G72" s="32">
        <f t="shared" si="1"/>
        <v>2.5850183855171824</v>
      </c>
      <c r="H72" s="32">
        <f t="shared" si="2"/>
        <v>3.4466911806895768E-2</v>
      </c>
      <c r="I72" s="32">
        <f t="shared" si="3"/>
        <v>34.466911806895766</v>
      </c>
      <c r="J72" s="32">
        <f t="shared" si="4"/>
        <v>0.22506893409902937</v>
      </c>
      <c r="K72" s="45">
        <v>3321053.4166666698</v>
      </c>
      <c r="L72" s="37">
        <f t="shared" si="11"/>
        <v>6.777034448453115E-8</v>
      </c>
      <c r="M72" s="36">
        <v>2</v>
      </c>
      <c r="N72" s="22" t="s">
        <v>46</v>
      </c>
      <c r="O72" s="10">
        <v>1.4119999999999999</v>
      </c>
      <c r="P72" s="32">
        <f t="shared" si="5"/>
        <v>1.1045800755780566</v>
      </c>
      <c r="Q72" s="32">
        <f t="shared" si="6"/>
        <v>1.4727734341040756E-2</v>
      </c>
      <c r="R72" s="32">
        <f t="shared" si="7"/>
        <v>14.727734341040756</v>
      </c>
      <c r="S72" s="32">
        <f t="shared" si="8"/>
        <v>9.617210524699614E-2</v>
      </c>
      <c r="T72" s="45">
        <v>16970935.444444399</v>
      </c>
      <c r="U72" s="37">
        <f t="shared" si="9"/>
        <v>5.6668711964536408E-9</v>
      </c>
      <c r="V72">
        <v>2.4744561442512789E-8</v>
      </c>
      <c r="W72" s="49">
        <f t="shared" si="10"/>
        <v>0.22901481643225174</v>
      </c>
    </row>
    <row r="73" spans="2:23" x14ac:dyDescent="0.2">
      <c r="B73" s="48">
        <f t="shared" si="12"/>
        <v>1.3281784333827527</v>
      </c>
      <c r="C73">
        <v>4.0327038726400745E-8</v>
      </c>
      <c r="D73" s="36">
        <v>3</v>
      </c>
      <c r="E73" s="22" t="s">
        <v>70</v>
      </c>
      <c r="F73" s="15">
        <v>1.2969999999999999</v>
      </c>
      <c r="G73" s="32">
        <f t="shared" si="1"/>
        <v>2.0430391990867247</v>
      </c>
      <c r="H73" s="32">
        <f t="shared" si="2"/>
        <v>2.7240522654489664E-2</v>
      </c>
      <c r="I73" s="32">
        <f t="shared" si="3"/>
        <v>27.240522654489663</v>
      </c>
      <c r="J73" s="32">
        <f t="shared" si="4"/>
        <v>0.17788061293381752</v>
      </c>
      <c r="K73" s="45">
        <v>3321053.4166666698</v>
      </c>
      <c r="L73" s="37">
        <f t="shared" si="11"/>
        <v>5.3561503118596534E-8</v>
      </c>
      <c r="M73" s="36">
        <v>2</v>
      </c>
      <c r="N73" s="22" t="s">
        <v>47</v>
      </c>
      <c r="O73" s="7">
        <v>1.4930000000000001</v>
      </c>
      <c r="P73" s="32">
        <f t="shared" si="5"/>
        <v>0.71627590822020304</v>
      </c>
      <c r="Q73" s="32">
        <f t="shared" si="6"/>
        <v>9.5503454429360403E-3</v>
      </c>
      <c r="R73" s="32">
        <f t="shared" si="7"/>
        <v>9.5503454429360399</v>
      </c>
      <c r="S73" s="32">
        <f t="shared" si="8"/>
        <v>6.2363755742372344E-2</v>
      </c>
      <c r="T73" s="45">
        <v>16970935.444444399</v>
      </c>
      <c r="U73" s="37">
        <f t="shared" si="9"/>
        <v>3.6747388466902528E-9</v>
      </c>
      <c r="V73" s="44">
        <v>2.4744561442512789E-8</v>
      </c>
      <c r="W73" s="49">
        <f t="shared" si="10"/>
        <v>0.14850692970362406</v>
      </c>
    </row>
    <row r="74" spans="2:23" x14ac:dyDescent="0.2">
      <c r="B74" s="48">
        <f t="shared" si="12"/>
        <v>1.5509825268810356</v>
      </c>
      <c r="C74">
        <v>4.0327038726400745E-8</v>
      </c>
      <c r="D74" s="36">
        <v>3</v>
      </c>
      <c r="E74" s="22" t="s">
        <v>71</v>
      </c>
      <c r="F74" s="17">
        <v>1.268</v>
      </c>
      <c r="G74" s="32">
        <f t="shared" si="1"/>
        <v>2.3857623492997782</v>
      </c>
      <c r="H74" s="32">
        <f t="shared" si="2"/>
        <v>3.181016465733038E-2</v>
      </c>
      <c r="I74" s="32">
        <f t="shared" si="3"/>
        <v>31.810164657330379</v>
      </c>
      <c r="J74" s="32">
        <f t="shared" si="4"/>
        <v>0.20772037521236739</v>
      </c>
      <c r="K74" s="45">
        <v>3321053.4166666698</v>
      </c>
      <c r="L74" s="37">
        <f t="shared" si="11"/>
        <v>6.2546532425502402E-8</v>
      </c>
      <c r="M74" s="36">
        <v>2</v>
      </c>
      <c r="N74" s="22" t="s">
        <v>48</v>
      </c>
      <c r="O74" s="19">
        <v>1.5780000000000001</v>
      </c>
      <c r="P74" s="32">
        <f t="shared" si="5"/>
        <v>0.45464640495688974</v>
      </c>
      <c r="Q74" s="32">
        <f t="shared" si="6"/>
        <v>6.0619520660918635E-3</v>
      </c>
      <c r="R74" s="32">
        <f t="shared" si="7"/>
        <v>6.0619520660918633</v>
      </c>
      <c r="S74" s="32">
        <f t="shared" si="8"/>
        <v>3.9584546991579872E-2</v>
      </c>
      <c r="T74" s="45">
        <v>16970935.444444399</v>
      </c>
      <c r="U74" s="37">
        <f t="shared" si="9"/>
        <v>2.3324905760889132E-9</v>
      </c>
      <c r="V74">
        <v>2.4744561442512789E-8</v>
      </c>
      <c r="W74" s="49">
        <f t="shared" si="10"/>
        <v>9.4262756747894527E-2</v>
      </c>
    </row>
    <row r="75" spans="2:23" x14ac:dyDescent="0.2">
      <c r="D75" s="36">
        <v>1</v>
      </c>
      <c r="E75" s="22" t="s">
        <v>72</v>
      </c>
      <c r="F75" s="19">
        <v>1.5169999999999999</v>
      </c>
      <c r="G75" s="32">
        <f t="shared" si="1"/>
        <v>0.63000212564567526</v>
      </c>
      <c r="H75" s="32">
        <f t="shared" si="2"/>
        <v>8.4000283419423376E-3</v>
      </c>
      <c r="I75" s="32">
        <f t="shared" si="3"/>
        <v>8.4000283419423383</v>
      </c>
      <c r="J75" s="32">
        <f t="shared" si="4"/>
        <v>5.4852185072883468E-2</v>
      </c>
      <c r="K75" s="45">
        <v>13320392.083333334</v>
      </c>
      <c r="L75" s="37">
        <f t="shared" si="11"/>
        <v>4.117910698853625E-9</v>
      </c>
      <c r="M75" s="36">
        <v>3</v>
      </c>
      <c r="N75" s="22" t="s">
        <v>46</v>
      </c>
      <c r="O75" s="17">
        <v>1.2410000000000001</v>
      </c>
      <c r="P75" s="32">
        <f t="shared" si="5"/>
        <v>2.7563400842733441</v>
      </c>
      <c r="Q75" s="32">
        <f t="shared" si="6"/>
        <v>3.6751201123644592E-2</v>
      </c>
      <c r="R75" s="32">
        <f t="shared" si="7"/>
        <v>36.751201123644591</v>
      </c>
      <c r="S75" s="32">
        <f t="shared" si="8"/>
        <v>0.23998534333739918</v>
      </c>
      <c r="T75" s="45">
        <v>16970935.444444399</v>
      </c>
      <c r="U75" s="37">
        <f t="shared" si="9"/>
        <v>1.414096141741914E-8</v>
      </c>
      <c r="V75">
        <v>4.0327038726400745E-8</v>
      </c>
      <c r="W75" s="49">
        <f t="shared" si="10"/>
        <v>0.35065707436042243</v>
      </c>
    </row>
    <row r="76" spans="2:23" x14ac:dyDescent="0.2">
      <c r="D76" s="36">
        <v>1</v>
      </c>
      <c r="E76" s="22" t="s">
        <v>73</v>
      </c>
      <c r="F76" s="20">
        <v>1.6719999999999999</v>
      </c>
      <c r="G76" s="32">
        <f t="shared" si="1"/>
        <v>0.27502065063710346</v>
      </c>
      <c r="H76" s="32">
        <f t="shared" si="2"/>
        <v>3.666942008494713E-3</v>
      </c>
      <c r="I76" s="32">
        <f t="shared" si="3"/>
        <v>3.6669420084947131</v>
      </c>
      <c r="J76" s="32">
        <f t="shared" si="4"/>
        <v>2.3945131315470478E-2</v>
      </c>
      <c r="K76" s="45">
        <v>13320392.083333334</v>
      </c>
      <c r="L76" s="37">
        <f t="shared" si="11"/>
        <v>1.7976296167310998E-9</v>
      </c>
      <c r="M76" s="36">
        <v>3</v>
      </c>
      <c r="N76" s="22" t="s">
        <v>47</v>
      </c>
      <c r="O76" s="10">
        <v>1.391</v>
      </c>
      <c r="P76" s="32">
        <f t="shared" si="5"/>
        <v>1.2358570609685462</v>
      </c>
      <c r="Q76" s="32">
        <f t="shared" si="6"/>
        <v>1.6478094146247284E-2</v>
      </c>
      <c r="R76" s="32">
        <f t="shared" si="7"/>
        <v>16.478094146247283</v>
      </c>
      <c r="S76" s="32">
        <f t="shared" si="8"/>
        <v>0.10760195477499476</v>
      </c>
      <c r="T76" s="45">
        <v>16970935.444444399</v>
      </c>
      <c r="U76" s="37">
        <f t="shared" si="9"/>
        <v>6.3403667480344645E-9</v>
      </c>
      <c r="V76">
        <v>4.0327038726400745E-8</v>
      </c>
      <c r="W76" s="49">
        <f t="shared" si="10"/>
        <v>0.15722371263237936</v>
      </c>
    </row>
    <row r="77" spans="2:23" x14ac:dyDescent="0.2">
      <c r="D77" s="36">
        <v>1</v>
      </c>
      <c r="E77" s="22" t="s">
        <v>74</v>
      </c>
      <c r="F77" s="19">
        <v>1.532</v>
      </c>
      <c r="G77" s="32">
        <f t="shared" si="1"/>
        <v>0.58144087475941464</v>
      </c>
      <c r="H77" s="32">
        <f t="shared" si="2"/>
        <v>7.7525449967921958E-3</v>
      </c>
      <c r="I77" s="32">
        <f t="shared" si="3"/>
        <v>7.7525449967921958</v>
      </c>
      <c r="J77" s="32">
        <f t="shared" si="4"/>
        <v>5.0624118829053037E-2</v>
      </c>
      <c r="K77" s="45">
        <v>13320392.0833333</v>
      </c>
      <c r="L77" s="37">
        <f t="shared" si="11"/>
        <v>3.8004976514463707E-9</v>
      </c>
      <c r="M77" s="36">
        <v>3</v>
      </c>
      <c r="N77" s="22" t="s">
        <v>48</v>
      </c>
      <c r="O77" s="14">
        <v>1.357</v>
      </c>
      <c r="P77" s="32">
        <f t="shared" si="5"/>
        <v>1.4822821415985827</v>
      </c>
      <c r="Q77" s="32">
        <f t="shared" si="6"/>
        <v>1.9763761887981103E-2</v>
      </c>
      <c r="R77" s="32">
        <f t="shared" si="7"/>
        <v>19.763761887981104</v>
      </c>
      <c r="S77" s="32">
        <f t="shared" si="8"/>
        <v>0.12905736512851662</v>
      </c>
      <c r="T77" s="45">
        <v>16970935.444444399</v>
      </c>
      <c r="U77" s="37">
        <f t="shared" si="9"/>
        <v>7.6046111630673132E-9</v>
      </c>
      <c r="V77">
        <v>4.0327038726400745E-8</v>
      </c>
      <c r="W77" s="49">
        <f t="shared" si="10"/>
        <v>0.18857350807880749</v>
      </c>
    </row>
    <row r="78" spans="2:23" x14ac:dyDescent="0.2">
      <c r="D78" s="36">
        <v>1</v>
      </c>
      <c r="E78" s="22" t="s">
        <v>75</v>
      </c>
      <c r="F78" s="19">
        <v>1.54</v>
      </c>
      <c r="G78" s="32">
        <f t="shared" si="1"/>
        <v>0.55709096613265696</v>
      </c>
      <c r="H78" s="32">
        <f t="shared" si="2"/>
        <v>7.4278795484354265E-3</v>
      </c>
      <c r="I78" s="32">
        <f t="shared" si="3"/>
        <v>7.4278795484354267</v>
      </c>
      <c r="J78" s="32">
        <f t="shared" si="4"/>
        <v>4.8504053451283335E-2</v>
      </c>
      <c r="K78" s="45">
        <v>13320392.0833333</v>
      </c>
      <c r="L78" s="37">
        <f t="shared" si="11"/>
        <v>3.6413382690117976E-9</v>
      </c>
      <c r="M78" s="36">
        <v>1</v>
      </c>
      <c r="N78" s="22" t="s">
        <v>49</v>
      </c>
      <c r="O78" s="8">
        <v>1.446</v>
      </c>
      <c r="P78" s="32">
        <f t="shared" si="5"/>
        <v>0.92094686126090808</v>
      </c>
      <c r="Q78" s="32">
        <f t="shared" si="6"/>
        <v>1.2279291483478776E-2</v>
      </c>
      <c r="R78" s="32">
        <f t="shared" si="7"/>
        <v>12.279291483478776</v>
      </c>
      <c r="S78" s="32">
        <f t="shared" si="8"/>
        <v>8.0183773387116408E-2</v>
      </c>
      <c r="T78" s="45">
        <v>16733234.333333334</v>
      </c>
      <c r="U78" s="37">
        <f t="shared" si="9"/>
        <v>4.7918873177665852E-9</v>
      </c>
      <c r="V78" s="44">
        <v>1.1654191509779504E-8</v>
      </c>
      <c r="W78" s="49">
        <f t="shared" si="10"/>
        <v>0.41117286546608733</v>
      </c>
    </row>
    <row r="79" spans="2:23" x14ac:dyDescent="0.2">
      <c r="D79" s="36">
        <v>2</v>
      </c>
      <c r="E79" s="22" t="s">
        <v>72</v>
      </c>
      <c r="F79" s="19">
        <v>1.5369999999999999</v>
      </c>
      <c r="G79" s="32">
        <f t="shared" si="1"/>
        <v>0.56610032874584171</v>
      </c>
      <c r="H79" s="32">
        <f t="shared" si="2"/>
        <v>7.54800438327789E-3</v>
      </c>
      <c r="I79" s="32">
        <f t="shared" si="3"/>
        <v>7.54800438327789</v>
      </c>
      <c r="J79" s="32">
        <f t="shared" si="4"/>
        <v>4.9288468622804622E-2</v>
      </c>
      <c r="K79" s="45">
        <v>13320392.0833333</v>
      </c>
      <c r="L79" s="37">
        <f t="shared" si="11"/>
        <v>3.7002265634864597E-9</v>
      </c>
      <c r="M79" s="36">
        <v>1</v>
      </c>
      <c r="N79" s="22" t="s">
        <v>50</v>
      </c>
      <c r="O79" s="8">
        <v>1.4410000000000001</v>
      </c>
      <c r="P79" s="32">
        <f t="shared" si="5"/>
        <v>0.94590326383450818</v>
      </c>
      <c r="Q79" s="32">
        <f t="shared" si="6"/>
        <v>1.2612043517793443E-2</v>
      </c>
      <c r="R79" s="32">
        <f t="shared" si="7"/>
        <v>12.612043517793444</v>
      </c>
      <c r="S79" s="32">
        <f t="shared" si="8"/>
        <v>8.2356644171191193E-2</v>
      </c>
      <c r="T79" s="45">
        <v>16733234.333333334</v>
      </c>
      <c r="U79" s="37">
        <f t="shared" si="9"/>
        <v>4.9217409217256435E-9</v>
      </c>
      <c r="V79" s="44">
        <v>1.1654191509779504E-8</v>
      </c>
      <c r="W79" s="49">
        <f t="shared" si="10"/>
        <v>0.42231508874687801</v>
      </c>
    </row>
    <row r="80" spans="2:23" x14ac:dyDescent="0.2">
      <c r="D80" s="36">
        <v>2</v>
      </c>
      <c r="E80" s="22" t="s">
        <v>73</v>
      </c>
      <c r="F80" s="8">
        <v>1.4570000000000001</v>
      </c>
      <c r="G80" s="32">
        <f t="shared" si="1"/>
        <v>0.86833606240035122</v>
      </c>
      <c r="H80" s="32">
        <f t="shared" si="2"/>
        <v>1.1577814165338016E-2</v>
      </c>
      <c r="I80" s="32">
        <f t="shared" si="3"/>
        <v>11.577814165338017</v>
      </c>
      <c r="J80" s="32">
        <f t="shared" si="4"/>
        <v>7.5603126499657253E-2</v>
      </c>
      <c r="K80" s="45">
        <v>13320392.0833333</v>
      </c>
      <c r="L80" s="37">
        <f t="shared" si="11"/>
        <v>5.6757433284755304E-9</v>
      </c>
      <c r="M80" s="36">
        <v>1</v>
      </c>
      <c r="N80" s="22" t="s">
        <v>51</v>
      </c>
      <c r="O80" s="8">
        <v>1.454</v>
      </c>
      <c r="P80" s="32">
        <f t="shared" si="5"/>
        <v>0.8823789296013369</v>
      </c>
      <c r="Q80" s="32">
        <f t="shared" si="6"/>
        <v>1.1765052394684493E-2</v>
      </c>
      <c r="R80" s="32">
        <f t="shared" si="7"/>
        <v>11.765052394684494</v>
      </c>
      <c r="S80" s="32">
        <f t="shared" si="8"/>
        <v>7.6825792137289739E-2</v>
      </c>
      <c r="T80" s="45">
        <v>16733234.3333333</v>
      </c>
      <c r="U80" s="37">
        <f t="shared" si="9"/>
        <v>4.591209960183822E-9</v>
      </c>
      <c r="V80">
        <v>1.1654191509779504E-8</v>
      </c>
      <c r="W80" s="49">
        <f t="shared" si="10"/>
        <v>0.39395353648780801</v>
      </c>
    </row>
    <row r="81" spans="4:23" x14ac:dyDescent="0.2">
      <c r="D81" s="36">
        <v>2</v>
      </c>
      <c r="E81" s="22" t="s">
        <v>74</v>
      </c>
      <c r="F81" s="8">
        <v>1.4750000000000001</v>
      </c>
      <c r="G81" s="32">
        <f t="shared" si="1"/>
        <v>0.78864960643885851</v>
      </c>
      <c r="H81" s="32">
        <f t="shared" si="2"/>
        <v>1.0515328085851447E-2</v>
      </c>
      <c r="I81" s="32">
        <f t="shared" si="3"/>
        <v>10.515328085851447</v>
      </c>
      <c r="J81" s="32">
        <f t="shared" si="4"/>
        <v>6.8665092400609945E-2</v>
      </c>
      <c r="K81" s="45">
        <v>13320392.0833333</v>
      </c>
      <c r="L81" s="37">
        <f t="shared" si="11"/>
        <v>5.1548852294314124E-9</v>
      </c>
      <c r="M81" s="36">
        <v>2</v>
      </c>
      <c r="N81" s="22" t="s">
        <v>49</v>
      </c>
      <c r="O81" s="7">
        <v>1.4830000000000001</v>
      </c>
      <c r="P81" s="32">
        <f t="shared" si="5"/>
        <v>0.75562209377342959</v>
      </c>
      <c r="Q81" s="32">
        <f t="shared" si="6"/>
        <v>1.0074961250312394E-2</v>
      </c>
      <c r="R81" s="32">
        <f t="shared" si="7"/>
        <v>10.074961250312395</v>
      </c>
      <c r="S81" s="32">
        <f t="shared" si="8"/>
        <v>6.5789496964539937E-2</v>
      </c>
      <c r="T81" s="45">
        <v>16733234.3333333</v>
      </c>
      <c r="U81" s="37">
        <f t="shared" si="9"/>
        <v>3.931666505947659E-9</v>
      </c>
      <c r="V81">
        <v>2.4744561442512789E-8</v>
      </c>
      <c r="W81" s="49">
        <f t="shared" si="10"/>
        <v>0.15889012682976053</v>
      </c>
    </row>
    <row r="82" spans="4:23" x14ac:dyDescent="0.2">
      <c r="D82" s="36">
        <v>2</v>
      </c>
      <c r="E82" s="22" t="s">
        <v>75</v>
      </c>
      <c r="F82" s="18">
        <v>1.341</v>
      </c>
      <c r="G82" s="32">
        <f t="shared" si="1"/>
        <v>1.6146922561132331</v>
      </c>
      <c r="H82" s="32">
        <f t="shared" si="2"/>
        <v>2.1529230081509775E-2</v>
      </c>
      <c r="I82" s="32">
        <f t="shared" si="3"/>
        <v>21.529230081509773</v>
      </c>
      <c r="J82" s="32">
        <f t="shared" si="4"/>
        <v>0.14058587243225884</v>
      </c>
      <c r="K82" s="45">
        <v>13320392.0833333</v>
      </c>
      <c r="L82" s="37">
        <f t="shared" si="11"/>
        <v>1.0554184257696308E-8</v>
      </c>
      <c r="M82" s="36">
        <v>2</v>
      </c>
      <c r="N82" s="22" t="s">
        <v>50</v>
      </c>
      <c r="O82" s="15">
        <v>1.2909999999999999</v>
      </c>
      <c r="P82" s="32">
        <f t="shared" si="5"/>
        <v>2.1096542345348137</v>
      </c>
      <c r="Q82" s="32">
        <f t="shared" si="6"/>
        <v>2.8128723127130852E-2</v>
      </c>
      <c r="R82" s="32">
        <f t="shared" si="7"/>
        <v>28.128723127130851</v>
      </c>
      <c r="S82" s="32">
        <f t="shared" si="8"/>
        <v>0.18368056202016447</v>
      </c>
      <c r="T82" s="45">
        <v>16733234.3333333</v>
      </c>
      <c r="U82" s="37">
        <f t="shared" si="9"/>
        <v>1.0976990960693423E-8</v>
      </c>
      <c r="V82" s="44">
        <v>2.4744561442512789E-8</v>
      </c>
      <c r="W82" s="49">
        <f t="shared" si="10"/>
        <v>0.44361226551521049</v>
      </c>
    </row>
    <row r="83" spans="4:23" x14ac:dyDescent="0.2">
      <c r="D83" s="36">
        <v>3</v>
      </c>
      <c r="E83" s="22" t="s">
        <v>72</v>
      </c>
      <c r="F83" s="7">
        <v>1.4770000000000001</v>
      </c>
      <c r="G83" s="32">
        <f t="shared" si="1"/>
        <v>0.78025979655689892</v>
      </c>
      <c r="H83" s="32">
        <f t="shared" si="2"/>
        <v>1.0403463954091986E-2</v>
      </c>
      <c r="I83" s="32">
        <f t="shared" si="3"/>
        <v>10.403463954091986</v>
      </c>
      <c r="J83" s="32">
        <f t="shared" si="4"/>
        <v>6.7934619620220668E-2</v>
      </c>
      <c r="K83" s="45">
        <v>13320392.0833333</v>
      </c>
      <c r="L83" s="37">
        <f t="shared" si="11"/>
        <v>5.1000465448176722E-9</v>
      </c>
      <c r="M83" s="36">
        <v>2</v>
      </c>
      <c r="N83" s="22" t="s">
        <v>51</v>
      </c>
      <c r="O83" s="15">
        <v>1.2949999999999999</v>
      </c>
      <c r="P83" s="32">
        <f t="shared" si="5"/>
        <v>2.0650071519882665</v>
      </c>
      <c r="Q83" s="32">
        <f t="shared" si="6"/>
        <v>2.7533428693176886E-2</v>
      </c>
      <c r="R83" s="32">
        <f t="shared" si="7"/>
        <v>27.533428693176887</v>
      </c>
      <c r="S83" s="32">
        <f t="shared" si="8"/>
        <v>0.17979328936644506</v>
      </c>
      <c r="T83" s="45">
        <v>16733234.3333333</v>
      </c>
      <c r="U83" s="37">
        <f t="shared" si="9"/>
        <v>1.0744682455578198E-8</v>
      </c>
      <c r="V83">
        <v>2.4744561442512789E-8</v>
      </c>
      <c r="W83" s="49">
        <f t="shared" si="10"/>
        <v>0.43422400031378716</v>
      </c>
    </row>
    <row r="84" spans="4:23" x14ac:dyDescent="0.2">
      <c r="D84" s="36">
        <v>3</v>
      </c>
      <c r="E84" s="22" t="s">
        <v>73</v>
      </c>
      <c r="F84" s="10">
        <v>1.411</v>
      </c>
      <c r="G84" s="32">
        <f t="shared" si="1"/>
        <v>1.1105027427965255</v>
      </c>
      <c r="H84" s="32">
        <f t="shared" si="2"/>
        <v>1.4806703237287007E-2</v>
      </c>
      <c r="I84" s="32">
        <f t="shared" si="3"/>
        <v>14.806703237287007</v>
      </c>
      <c r="J84" s="32">
        <f t="shared" si="4"/>
        <v>9.6687772139484165E-2</v>
      </c>
      <c r="K84" s="45">
        <v>13320392.0833333</v>
      </c>
      <c r="L84" s="37">
        <f t="shared" si="11"/>
        <v>7.2586280895185914E-9</v>
      </c>
      <c r="M84" s="36">
        <v>3</v>
      </c>
      <c r="N84" s="22" t="s">
        <v>49</v>
      </c>
      <c r="O84" s="10">
        <v>1.397</v>
      </c>
      <c r="P84" s="32">
        <f t="shared" si="5"/>
        <v>1.1968332908276806</v>
      </c>
      <c r="Q84" s="32">
        <f t="shared" si="6"/>
        <v>1.5957777211035744E-2</v>
      </c>
      <c r="R84" s="32">
        <f t="shared" si="7"/>
        <v>15.957777211035744</v>
      </c>
      <c r="S84" s="32">
        <f t="shared" si="8"/>
        <v>0.10420428518806341</v>
      </c>
      <c r="T84" s="45">
        <v>16733234.3333333</v>
      </c>
      <c r="U84" s="37">
        <f t="shared" si="9"/>
        <v>6.2273845636933516E-9</v>
      </c>
      <c r="V84">
        <v>4.0327038726400745E-8</v>
      </c>
      <c r="W84" s="49">
        <f t="shared" si="10"/>
        <v>0.15442206421213106</v>
      </c>
    </row>
    <row r="85" spans="4:23" x14ac:dyDescent="0.2">
      <c r="D85" s="36">
        <v>3</v>
      </c>
      <c r="E85" s="22" t="s">
        <v>74</v>
      </c>
      <c r="F85" s="16">
        <v>1.3140000000000001</v>
      </c>
      <c r="G85" s="32">
        <f t="shared" si="1"/>
        <v>1.8655005560788269</v>
      </c>
      <c r="H85" s="32">
        <f t="shared" si="2"/>
        <v>2.4873340747717694E-2</v>
      </c>
      <c r="I85" s="32">
        <f t="shared" si="3"/>
        <v>24.873340747717695</v>
      </c>
      <c r="J85" s="32">
        <f t="shared" si="4"/>
        <v>0.16242291508259654</v>
      </c>
      <c r="K85" s="45">
        <v>13320392.0833333</v>
      </c>
      <c r="L85" s="37">
        <f t="shared" si="11"/>
        <v>1.2193553618126814E-8</v>
      </c>
      <c r="M85" s="36">
        <v>3</v>
      </c>
      <c r="N85" s="22" t="s">
        <v>50</v>
      </c>
      <c r="O85" s="12">
        <v>1.43</v>
      </c>
      <c r="P85" s="32">
        <f t="shared" si="5"/>
        <v>1.0032137090756934</v>
      </c>
      <c r="Q85" s="32">
        <f t="shared" si="6"/>
        <v>1.3376182787675913E-2</v>
      </c>
      <c r="R85" s="32">
        <f t="shared" si="7"/>
        <v>13.376182787675912</v>
      </c>
      <c r="S85" s="32">
        <f t="shared" si="8"/>
        <v>8.7346473603523711E-2</v>
      </c>
      <c r="T85" s="45">
        <v>16733234.3333333</v>
      </c>
      <c r="U85" s="37">
        <f t="shared" si="9"/>
        <v>5.2199396639970486E-9</v>
      </c>
      <c r="V85">
        <v>4.0327038726400745E-8</v>
      </c>
      <c r="W85" s="49">
        <f t="shared" si="10"/>
        <v>0.12944019270573742</v>
      </c>
    </row>
    <row r="86" spans="4:23" x14ac:dyDescent="0.2">
      <c r="D86" s="36">
        <v>3</v>
      </c>
      <c r="E86" s="22" t="s">
        <v>75</v>
      </c>
      <c r="F86" s="17">
        <v>1.268</v>
      </c>
      <c r="G86" s="32">
        <f t="shared" si="1"/>
        <v>2.3857623492997782</v>
      </c>
      <c r="H86" s="32">
        <f t="shared" si="2"/>
        <v>3.181016465733038E-2</v>
      </c>
      <c r="I86" s="32">
        <f t="shared" si="3"/>
        <v>31.810164657330379</v>
      </c>
      <c r="J86" s="32">
        <f t="shared" si="4"/>
        <v>0.20772037521236739</v>
      </c>
      <c r="K86" s="45">
        <v>13320392.0833333</v>
      </c>
      <c r="L86" s="37">
        <f t="shared" si="11"/>
        <v>1.5594163738788939E-8</v>
      </c>
      <c r="M86" s="36">
        <v>3</v>
      </c>
      <c r="N86" s="22" t="s">
        <v>51</v>
      </c>
      <c r="O86" s="11">
        <v>1.379</v>
      </c>
      <c r="P86" s="32">
        <f t="shared" si="5"/>
        <v>1.3177632989632799</v>
      </c>
      <c r="Q86" s="32">
        <f t="shared" si="6"/>
        <v>1.75701773195104E-2</v>
      </c>
      <c r="R86" s="32">
        <f t="shared" si="7"/>
        <v>17.5701773195104</v>
      </c>
      <c r="S86" s="32">
        <f t="shared" si="8"/>
        <v>0.11473325789640292</v>
      </c>
      <c r="T86" s="45">
        <v>16733234.3333333</v>
      </c>
      <c r="U86" s="37">
        <f t="shared" si="9"/>
        <v>6.8566097629942037E-9</v>
      </c>
      <c r="V86">
        <v>4.0327038726400745E-8</v>
      </c>
      <c r="W86" s="49">
        <f t="shared" si="10"/>
        <v>0.17002512407402268</v>
      </c>
    </row>
    <row r="87" spans="4:23" x14ac:dyDescent="0.2">
      <c r="D87" s="36">
        <v>1</v>
      </c>
      <c r="E87" s="22" t="s">
        <v>76</v>
      </c>
      <c r="F87" s="19">
        <v>1.552</v>
      </c>
      <c r="G87" s="32">
        <f t="shared" si="1"/>
        <v>0.5224646980519817</v>
      </c>
      <c r="H87" s="32">
        <f t="shared" si="2"/>
        <v>6.9661959740264234E-3</v>
      </c>
      <c r="I87" s="32">
        <f t="shared" si="3"/>
        <v>6.966195974026423</v>
      </c>
      <c r="J87" s="32">
        <f t="shared" si="4"/>
        <v>4.5489259710392548E-2</v>
      </c>
      <c r="K87" s="45">
        <v>10803505.818181818</v>
      </c>
      <c r="L87" s="37">
        <f t="shared" si="11"/>
        <v>4.2106016765257955E-9</v>
      </c>
      <c r="M87" s="36">
        <v>1</v>
      </c>
      <c r="N87" s="22" t="s">
        <v>52</v>
      </c>
      <c r="O87" s="8">
        <v>1.4139999999999999</v>
      </c>
      <c r="P87" s="32">
        <f t="shared" si="5"/>
        <v>1.092829335125213</v>
      </c>
      <c r="Q87" s="32">
        <f t="shared" si="6"/>
        <v>1.4571057801669507E-2</v>
      </c>
      <c r="R87" s="32">
        <f t="shared" si="7"/>
        <v>14.571057801669507</v>
      </c>
      <c r="S87" s="32">
        <f t="shared" si="8"/>
        <v>9.5149007444901887E-2</v>
      </c>
      <c r="T87" s="45">
        <v>10226542.777777778</v>
      </c>
      <c r="U87" s="37">
        <f t="shared" si="9"/>
        <v>9.3041225673704871E-9</v>
      </c>
      <c r="V87" s="44">
        <v>1.1654191509779504E-8</v>
      </c>
      <c r="W87" s="49">
        <f t="shared" si="10"/>
        <v>0.79834989493376873</v>
      </c>
    </row>
    <row r="88" spans="4:23" ht="25.5" x14ac:dyDescent="0.2">
      <c r="D88" s="36">
        <v>1</v>
      </c>
      <c r="E88" s="22" t="s">
        <v>77</v>
      </c>
      <c r="F88" s="23">
        <v>1.5760000000000001</v>
      </c>
      <c r="G88" s="32">
        <f t="shared" si="1"/>
        <v>0.45953502912788607</v>
      </c>
      <c r="H88" s="32">
        <f t="shared" si="2"/>
        <v>6.1271337217051478E-3</v>
      </c>
      <c r="I88" s="32">
        <f t="shared" si="3"/>
        <v>6.1271337217051478</v>
      </c>
      <c r="J88" s="32">
        <f t="shared" si="4"/>
        <v>4.0010183202734619E-2</v>
      </c>
      <c r="K88" s="45">
        <v>10803505.818181818</v>
      </c>
      <c r="L88" s="37">
        <f t="shared" si="11"/>
        <v>3.7034444074070164E-9</v>
      </c>
      <c r="M88" s="36">
        <v>1</v>
      </c>
      <c r="N88" s="22" t="s">
        <v>53</v>
      </c>
      <c r="O88" s="8">
        <v>1.4179999999999999</v>
      </c>
      <c r="P88" s="32">
        <f t="shared" si="5"/>
        <v>1.0697015444494191</v>
      </c>
      <c r="Q88" s="32">
        <f t="shared" si="6"/>
        <v>1.4262687259325588E-2</v>
      </c>
      <c r="R88" s="32">
        <f t="shared" si="7"/>
        <v>14.262687259325588</v>
      </c>
      <c r="S88" s="32">
        <f t="shared" si="8"/>
        <v>9.3135347803396093E-2</v>
      </c>
      <c r="T88" s="45">
        <v>10226542.777777778</v>
      </c>
      <c r="U88" s="37">
        <f t="shared" si="9"/>
        <v>9.1072173487386859E-9</v>
      </c>
      <c r="V88" s="44">
        <v>1.1654191509779504E-8</v>
      </c>
      <c r="W88" s="49">
        <f t="shared" si="10"/>
        <v>0.78145423825380345</v>
      </c>
    </row>
    <row r="89" spans="4:23" x14ac:dyDescent="0.2">
      <c r="D89" s="36">
        <v>1</v>
      </c>
      <c r="E89" s="22" t="s">
        <v>78</v>
      </c>
      <c r="F89" s="20">
        <v>1.665</v>
      </c>
      <c r="G89" s="32">
        <f t="shared" si="1"/>
        <v>0.28551065336208814</v>
      </c>
      <c r="H89" s="32">
        <f t="shared" si="2"/>
        <v>3.8068087114945088E-3</v>
      </c>
      <c r="I89" s="32">
        <f t="shared" si="3"/>
        <v>3.8068087114945088</v>
      </c>
      <c r="J89" s="32">
        <f t="shared" si="4"/>
        <v>2.4858460886059142E-2</v>
      </c>
      <c r="K89" s="45">
        <v>10803505.8181818</v>
      </c>
      <c r="L89" s="37">
        <f t="shared" si="11"/>
        <v>2.3009624194604962E-9</v>
      </c>
      <c r="M89" s="36">
        <v>1</v>
      </c>
      <c r="N89" s="22" t="s">
        <v>54</v>
      </c>
      <c r="O89" s="8">
        <v>1.458</v>
      </c>
      <c r="P89" s="32">
        <f t="shared" si="5"/>
        <v>0.86370494774101969</v>
      </c>
      <c r="Q89" s="32">
        <f t="shared" si="6"/>
        <v>1.1516065969880264E-2</v>
      </c>
      <c r="R89" s="32">
        <f t="shared" si="7"/>
        <v>11.516065969880264</v>
      </c>
      <c r="S89" s="32">
        <f t="shared" si="8"/>
        <v>7.5199910783318127E-2</v>
      </c>
      <c r="T89" s="45">
        <v>10226542.7777778</v>
      </c>
      <c r="U89" s="37">
        <f t="shared" si="9"/>
        <v>7.3534049988747868E-9</v>
      </c>
      <c r="V89">
        <v>1.1654191509779504E-8</v>
      </c>
      <c r="W89" s="49">
        <f t="shared" si="10"/>
        <v>0.63096654904840432</v>
      </c>
    </row>
    <row r="90" spans="4:23" x14ac:dyDescent="0.2">
      <c r="D90" s="36">
        <v>1</v>
      </c>
      <c r="E90" s="22" t="s">
        <v>79</v>
      </c>
      <c r="F90" s="20">
        <v>1.6830000000000001</v>
      </c>
      <c r="G90" s="32">
        <f t="shared" si="1"/>
        <v>0.2593095854912188</v>
      </c>
      <c r="H90" s="32">
        <f t="shared" si="2"/>
        <v>3.4574611398829175E-3</v>
      </c>
      <c r="I90" s="32">
        <f t="shared" si="3"/>
        <v>3.4574611398829176</v>
      </c>
      <c r="J90" s="32">
        <f t="shared" si="4"/>
        <v>2.2577221243435454E-2</v>
      </c>
      <c r="K90" s="45">
        <v>10803505.8181818</v>
      </c>
      <c r="L90" s="37">
        <f t="shared" si="11"/>
        <v>2.0898050710019552E-9</v>
      </c>
      <c r="M90" s="36">
        <v>2</v>
      </c>
      <c r="N90" s="22" t="s">
        <v>52</v>
      </c>
      <c r="O90" s="15">
        <v>1.298</v>
      </c>
      <c r="P90" s="32">
        <f t="shared" si="5"/>
        <v>2.0321430159219638</v>
      </c>
      <c r="Q90" s="32">
        <f t="shared" si="6"/>
        <v>2.7095240212292853E-2</v>
      </c>
      <c r="R90" s="32">
        <f t="shared" si="7"/>
        <v>27.095240212292854</v>
      </c>
      <c r="S90" s="32">
        <f t="shared" si="8"/>
        <v>0.17693191858627233</v>
      </c>
      <c r="T90" s="45">
        <v>10226542.7777778</v>
      </c>
      <c r="U90" s="37">
        <f t="shared" si="9"/>
        <v>1.7301244656282476E-8</v>
      </c>
      <c r="V90">
        <v>2.4744561442512789E-8</v>
      </c>
      <c r="W90" s="49">
        <f t="shared" si="10"/>
        <v>0.6991938287723215</v>
      </c>
    </row>
    <row r="91" spans="4:23" ht="25.5" x14ac:dyDescent="0.2">
      <c r="D91" s="36">
        <v>2</v>
      </c>
      <c r="E91" s="22" t="s">
        <v>76</v>
      </c>
      <c r="F91" s="19">
        <v>1.488</v>
      </c>
      <c r="G91" s="32">
        <f t="shared" si="1"/>
        <v>0.73568600740316881</v>
      </c>
      <c r="H91" s="32">
        <f t="shared" si="2"/>
        <v>9.8091467653755853E-3</v>
      </c>
      <c r="I91" s="32">
        <f t="shared" si="3"/>
        <v>9.8091467653755853</v>
      </c>
      <c r="J91" s="32">
        <f t="shared" si="4"/>
        <v>6.4053728377902575E-2</v>
      </c>
      <c r="K91" s="45">
        <v>10803505.8181818</v>
      </c>
      <c r="L91" s="37">
        <f t="shared" si="11"/>
        <v>5.9289761542131182E-9</v>
      </c>
      <c r="M91" s="36">
        <v>2</v>
      </c>
      <c r="N91" s="22" t="s">
        <v>53</v>
      </c>
      <c r="O91" s="15">
        <v>1.282</v>
      </c>
      <c r="P91" s="32">
        <f t="shared" si="5"/>
        <v>2.2136714050842228</v>
      </c>
      <c r="Q91" s="32">
        <f t="shared" si="6"/>
        <v>2.9515618734456305E-2</v>
      </c>
      <c r="R91" s="32">
        <f t="shared" si="7"/>
        <v>29.515618734456304</v>
      </c>
      <c r="S91" s="32">
        <f t="shared" si="8"/>
        <v>0.19273699033599967</v>
      </c>
      <c r="T91" s="45">
        <v>10226542.7777778</v>
      </c>
      <c r="U91" s="37">
        <f t="shared" si="9"/>
        <v>1.8846739755962853E-8</v>
      </c>
      <c r="V91" s="44">
        <v>2.4744561442512789E-8</v>
      </c>
      <c r="W91" s="49">
        <f t="shared" si="10"/>
        <v>0.76165179971963093</v>
      </c>
    </row>
    <row r="92" spans="4:23" x14ac:dyDescent="0.2">
      <c r="D92" s="36">
        <v>2</v>
      </c>
      <c r="E92" s="22" t="s">
        <v>77</v>
      </c>
      <c r="F92" s="8">
        <v>1.44</v>
      </c>
      <c r="G92" s="32">
        <f t="shared" si="1"/>
        <v>0.95097511908196475</v>
      </c>
      <c r="H92" s="32">
        <f t="shared" si="2"/>
        <v>1.2679668254426197E-2</v>
      </c>
      <c r="I92" s="32">
        <f t="shared" si="3"/>
        <v>12.679668254426197</v>
      </c>
      <c r="J92" s="32">
        <f t="shared" si="4"/>
        <v>8.2798233701403073E-2</v>
      </c>
      <c r="K92" s="45">
        <v>10803505.8181818</v>
      </c>
      <c r="L92" s="37">
        <f t="shared" si="11"/>
        <v>7.664015283081301E-9</v>
      </c>
      <c r="M92" s="36">
        <v>2</v>
      </c>
      <c r="N92" s="22" t="s">
        <v>54</v>
      </c>
      <c r="O92" s="16">
        <v>1.3240000000000001</v>
      </c>
      <c r="P92" s="32">
        <f t="shared" si="5"/>
        <v>1.7683616136974865</v>
      </c>
      <c r="Q92" s="32">
        <f t="shared" si="6"/>
        <v>2.3578154849299822E-2</v>
      </c>
      <c r="R92" s="32">
        <f t="shared" si="7"/>
        <v>23.578154849299821</v>
      </c>
      <c r="S92" s="32">
        <f t="shared" si="8"/>
        <v>0.15396535116592786</v>
      </c>
      <c r="T92" s="45">
        <v>10226542.7777778</v>
      </c>
      <c r="U92" s="37">
        <f t="shared" si="9"/>
        <v>1.5055464443026962E-8</v>
      </c>
      <c r="V92">
        <v>2.4744561442512789E-8</v>
      </c>
      <c r="W92" s="49">
        <f t="shared" si="10"/>
        <v>0.60843529104382021</v>
      </c>
    </row>
    <row r="93" spans="4:23" x14ac:dyDescent="0.2">
      <c r="D93" s="36">
        <v>2</v>
      </c>
      <c r="E93" s="22" t="s">
        <v>78</v>
      </c>
      <c r="F93" s="8">
        <v>1.4730000000000001</v>
      </c>
      <c r="G93" s="32">
        <f t="shared" si="1"/>
        <v>0.79712962846575497</v>
      </c>
      <c r="H93" s="32">
        <f t="shared" si="2"/>
        <v>1.0628395046210068E-2</v>
      </c>
      <c r="I93" s="32">
        <f t="shared" si="3"/>
        <v>10.628395046210068</v>
      </c>
      <c r="J93" s="32">
        <f t="shared" si="4"/>
        <v>6.9403419651751744E-2</v>
      </c>
      <c r="K93" s="45">
        <v>10803505.8181818</v>
      </c>
      <c r="L93" s="37">
        <f t="shared" si="11"/>
        <v>6.4241571967267336E-9</v>
      </c>
      <c r="M93" s="36">
        <v>3</v>
      </c>
      <c r="N93" s="22" t="s">
        <v>52</v>
      </c>
      <c r="O93" s="14">
        <v>1.3340000000000001</v>
      </c>
      <c r="P93" s="32">
        <f t="shared" si="5"/>
        <v>1.676280817290007</v>
      </c>
      <c r="Q93" s="32">
        <f t="shared" si="6"/>
        <v>2.2350410897200093E-2</v>
      </c>
      <c r="R93" s="32">
        <f t="shared" si="7"/>
        <v>22.350410897200092</v>
      </c>
      <c r="S93" s="32">
        <f t="shared" si="8"/>
        <v>0.1459481831587166</v>
      </c>
      <c r="T93" s="45">
        <v>10226542.7777778</v>
      </c>
      <c r="U93" s="37">
        <f t="shared" si="9"/>
        <v>1.42715076179861E-8</v>
      </c>
      <c r="V93">
        <v>4.0327038726400745E-8</v>
      </c>
      <c r="W93" s="49">
        <f t="shared" si="10"/>
        <v>0.35389426222964959</v>
      </c>
    </row>
    <row r="94" spans="4:23" ht="25.5" x14ac:dyDescent="0.2">
      <c r="D94" s="36">
        <v>2</v>
      </c>
      <c r="E94" s="22" t="s">
        <v>79</v>
      </c>
      <c r="F94" s="18">
        <v>1.371</v>
      </c>
      <c r="G94" s="32">
        <f t="shared" si="1"/>
        <v>1.3753614613319904</v>
      </c>
      <c r="H94" s="32">
        <f t="shared" si="2"/>
        <v>1.8338152817759874E-2</v>
      </c>
      <c r="I94" s="32">
        <f t="shared" si="3"/>
        <v>18.338152817759873</v>
      </c>
      <c r="J94" s="32">
        <f t="shared" si="4"/>
        <v>0.11974813789997198</v>
      </c>
      <c r="K94" s="45">
        <v>10803505.8181818</v>
      </c>
      <c r="L94" s="37">
        <f t="shared" si="11"/>
        <v>1.108419247559819E-8</v>
      </c>
      <c r="M94" s="36">
        <v>3</v>
      </c>
      <c r="N94" s="22" t="s">
        <v>53</v>
      </c>
      <c r="O94" s="15">
        <v>1.2969999999999999</v>
      </c>
      <c r="P94" s="32">
        <f t="shared" si="5"/>
        <v>2.0430391990867247</v>
      </c>
      <c r="Q94" s="32">
        <f t="shared" si="6"/>
        <v>2.7240522654489664E-2</v>
      </c>
      <c r="R94" s="32">
        <f t="shared" si="7"/>
        <v>27.240522654489663</v>
      </c>
      <c r="S94" s="32">
        <f t="shared" si="8"/>
        <v>0.17788061293381752</v>
      </c>
      <c r="T94" s="45">
        <v>10226542.7777778</v>
      </c>
      <c r="U94" s="37">
        <f t="shared" si="9"/>
        <v>1.7394012502480383E-8</v>
      </c>
      <c r="V94">
        <v>4.0327038726400745E-8</v>
      </c>
      <c r="W94" s="49">
        <f t="shared" si="10"/>
        <v>0.4313238227207869</v>
      </c>
    </row>
    <row r="95" spans="4:23" x14ac:dyDescent="0.2">
      <c r="D95" s="36">
        <v>3</v>
      </c>
      <c r="E95" s="22" t="s">
        <v>76</v>
      </c>
      <c r="F95" s="14">
        <v>1.343</v>
      </c>
      <c r="G95" s="32">
        <f t="shared" si="1"/>
        <v>1.5975148417887226</v>
      </c>
      <c r="H95" s="32">
        <f t="shared" si="2"/>
        <v>2.1300197890516303E-2</v>
      </c>
      <c r="I95" s="32">
        <f t="shared" si="3"/>
        <v>21.300197890516301</v>
      </c>
      <c r="J95" s="32">
        <f t="shared" si="4"/>
        <v>0.13909029222507147</v>
      </c>
      <c r="K95" s="45">
        <v>10803505.8181818</v>
      </c>
      <c r="L95" s="37">
        <f t="shared" si="11"/>
        <v>1.2874551517433252E-8</v>
      </c>
      <c r="M95" s="36">
        <v>3</v>
      </c>
      <c r="N95" s="22" t="s">
        <v>54</v>
      </c>
      <c r="O95" s="16">
        <v>1.32</v>
      </c>
      <c r="P95" s="32">
        <f t="shared" si="5"/>
        <v>1.8065949858496742</v>
      </c>
      <c r="Q95" s="32">
        <f t="shared" si="6"/>
        <v>2.4087933144662323E-2</v>
      </c>
      <c r="R95" s="32">
        <f t="shared" si="7"/>
        <v>24.087933144662323</v>
      </c>
      <c r="S95" s="32">
        <f t="shared" si="8"/>
        <v>0.15729420343464498</v>
      </c>
      <c r="T95" s="45">
        <v>10226542.7777778</v>
      </c>
      <c r="U95" s="37">
        <f t="shared" si="9"/>
        <v>1.5380975453057713E-8</v>
      </c>
      <c r="V95">
        <v>4.0327038726400745E-8</v>
      </c>
      <c r="W95" s="49">
        <f t="shared" si="10"/>
        <v>0.3814060228277637</v>
      </c>
    </row>
    <row r="96" spans="4:23" ht="25.5" x14ac:dyDescent="0.2">
      <c r="D96" s="36">
        <v>3</v>
      </c>
      <c r="E96" s="22" t="s">
        <v>77</v>
      </c>
      <c r="F96" s="15">
        <v>1.278</v>
      </c>
      <c r="G96" s="32">
        <f t="shared" si="1"/>
        <v>2.2615327259801643</v>
      </c>
      <c r="H96" s="32">
        <f t="shared" si="2"/>
        <v>3.0153769679735525E-2</v>
      </c>
      <c r="I96" s="32">
        <f t="shared" si="3"/>
        <v>30.153769679735525</v>
      </c>
      <c r="J96" s="32">
        <f t="shared" si="4"/>
        <v>0.196904116008673</v>
      </c>
      <c r="K96" s="45">
        <v>10803505.8181818</v>
      </c>
      <c r="L96" s="37">
        <f t="shared" si="11"/>
        <v>1.8225946218059371E-8</v>
      </c>
      <c r="M96" s="36">
        <v>1</v>
      </c>
      <c r="N96" s="22" t="s">
        <v>55</v>
      </c>
      <c r="O96" s="19">
        <v>1.51</v>
      </c>
      <c r="P96" s="32">
        <f t="shared" si="5"/>
        <v>0.65403204485159572</v>
      </c>
      <c r="Q96" s="32">
        <f t="shared" si="6"/>
        <v>8.7204272646879428E-3</v>
      </c>
      <c r="R96" s="32">
        <f t="shared" si="7"/>
        <v>8.7204272646879435</v>
      </c>
      <c r="S96" s="32">
        <f t="shared" si="8"/>
        <v>5.6944390038412271E-2</v>
      </c>
      <c r="T96" s="45">
        <v>9267436.444444444</v>
      </c>
      <c r="U96" s="37">
        <f t="shared" si="9"/>
        <v>6.144567635265388E-9</v>
      </c>
      <c r="V96" s="44">
        <v>1.1654191509779504E-8</v>
      </c>
      <c r="W96" s="49">
        <f t="shared" si="10"/>
        <v>0.52724100424377207</v>
      </c>
    </row>
    <row r="97" spans="4:23" ht="25.5" x14ac:dyDescent="0.2">
      <c r="D97" s="36">
        <v>3</v>
      </c>
      <c r="E97" s="22" t="s">
        <v>78</v>
      </c>
      <c r="F97" s="16">
        <v>1.3149999999999999</v>
      </c>
      <c r="G97" s="32">
        <f t="shared" si="1"/>
        <v>1.855551243426343</v>
      </c>
      <c r="H97" s="32">
        <f t="shared" si="2"/>
        <v>2.4740683245684576E-2</v>
      </c>
      <c r="I97" s="32">
        <f t="shared" si="3"/>
        <v>24.740683245684576</v>
      </c>
      <c r="J97" s="32">
        <f t="shared" si="4"/>
        <v>0.16155666159432028</v>
      </c>
      <c r="K97" s="45">
        <v>10803505.8181818</v>
      </c>
      <c r="L97" s="37">
        <f t="shared" si="11"/>
        <v>1.4954095856775298E-8</v>
      </c>
      <c r="M97" s="36">
        <v>1</v>
      </c>
      <c r="N97" s="22" t="s">
        <v>56</v>
      </c>
      <c r="O97" s="8">
        <v>1.466</v>
      </c>
      <c r="P97" s="32">
        <f t="shared" si="5"/>
        <v>0.82753422519476849</v>
      </c>
      <c r="Q97" s="32">
        <f t="shared" si="6"/>
        <v>1.1033789669263581E-2</v>
      </c>
      <c r="R97" s="32">
        <f t="shared" si="7"/>
        <v>11.03378966926358</v>
      </c>
      <c r="S97" s="32">
        <f t="shared" si="8"/>
        <v>7.2050646540291183E-2</v>
      </c>
      <c r="T97" s="45">
        <v>9267436.444444444</v>
      </c>
      <c r="U97" s="37">
        <f t="shared" si="9"/>
        <v>7.7746037938553579E-9</v>
      </c>
      <c r="V97" s="44">
        <v>1.1654191509779504E-8</v>
      </c>
      <c r="W97" s="49">
        <f t="shared" si="10"/>
        <v>0.66710794887241842</v>
      </c>
    </row>
    <row r="98" spans="4:23" x14ac:dyDescent="0.2">
      <c r="D98" s="36">
        <v>3</v>
      </c>
      <c r="E98" s="22" t="s">
        <v>79</v>
      </c>
      <c r="F98" s="14">
        <v>1.3580000000000001</v>
      </c>
      <c r="G98" s="32">
        <f t="shared" si="1"/>
        <v>1.4743766556324143</v>
      </c>
      <c r="H98" s="32">
        <f t="shared" si="2"/>
        <v>1.9658355408432193E-2</v>
      </c>
      <c r="I98" s="32">
        <f t="shared" si="3"/>
        <v>19.658355408432193</v>
      </c>
      <c r="J98" s="32">
        <f t="shared" si="4"/>
        <v>0.12836906081706223</v>
      </c>
      <c r="K98" s="45">
        <v>10803505.8181818</v>
      </c>
      <c r="L98" s="37">
        <f t="shared" si="11"/>
        <v>1.1882167046277057E-8</v>
      </c>
      <c r="M98" s="36">
        <v>1</v>
      </c>
      <c r="N98" s="22" t="s">
        <v>57</v>
      </c>
      <c r="O98" s="8">
        <v>1.4830000000000001</v>
      </c>
      <c r="P98" s="32">
        <f t="shared" si="5"/>
        <v>0.75562209377342959</v>
      </c>
      <c r="Q98" s="32">
        <f t="shared" si="6"/>
        <v>1.0074961250312394E-2</v>
      </c>
      <c r="R98" s="32">
        <f t="shared" si="7"/>
        <v>10.074961250312395</v>
      </c>
      <c r="S98" s="32">
        <f t="shared" si="8"/>
        <v>6.5789496964539937E-2</v>
      </c>
      <c r="T98" s="45">
        <v>9267436.4444444403</v>
      </c>
      <c r="U98" s="37">
        <f t="shared" si="9"/>
        <v>7.0989962929801194E-9</v>
      </c>
      <c r="V98">
        <v>1.1654191509779504E-8</v>
      </c>
      <c r="W98" s="49">
        <f t="shared" si="10"/>
        <v>0.60913674595299583</v>
      </c>
    </row>
    <row r="99" spans="4:23" ht="25.5" x14ac:dyDescent="0.2">
      <c r="D99" s="36">
        <v>1</v>
      </c>
      <c r="E99" s="22" t="s">
        <v>80</v>
      </c>
      <c r="F99" s="23">
        <v>1.61</v>
      </c>
      <c r="G99" s="32">
        <f t="shared" si="1"/>
        <v>0.38313867149313802</v>
      </c>
      <c r="H99" s="32">
        <f t="shared" si="2"/>
        <v>5.1085156199085074E-3</v>
      </c>
      <c r="I99" s="32">
        <f t="shared" si="3"/>
        <v>5.1085156199085073</v>
      </c>
      <c r="J99" s="32">
        <f t="shared" si="4"/>
        <v>3.3358606998002555E-2</v>
      </c>
      <c r="K99" s="45">
        <v>9374263.166666666</v>
      </c>
      <c r="L99" s="37">
        <f t="shared" si="11"/>
        <v>3.5585310978488697E-9</v>
      </c>
      <c r="M99" s="36">
        <v>2</v>
      </c>
      <c r="N99" s="22" t="s">
        <v>55</v>
      </c>
      <c r="O99" s="14">
        <v>1.3540000000000001</v>
      </c>
      <c r="P99" s="32">
        <f t="shared" si="5"/>
        <v>1.5062538412321549</v>
      </c>
      <c r="Q99" s="32">
        <f t="shared" si="6"/>
        <v>2.0083384549762065E-2</v>
      </c>
      <c r="R99" s="32">
        <f t="shared" si="7"/>
        <v>20.083384549762066</v>
      </c>
      <c r="S99" s="32">
        <f t="shared" si="8"/>
        <v>0.1311445011099463</v>
      </c>
      <c r="T99" s="45">
        <v>9267436.4444444403</v>
      </c>
      <c r="U99" s="37">
        <f t="shared" si="9"/>
        <v>1.4151108766282787E-8</v>
      </c>
      <c r="V99">
        <v>2.4744561442512789E-8</v>
      </c>
      <c r="W99" s="49">
        <f t="shared" si="10"/>
        <v>0.5718876367705692</v>
      </c>
    </row>
    <row r="100" spans="4:23" ht="25.5" x14ac:dyDescent="0.2">
      <c r="D100" s="36">
        <v>1</v>
      </c>
      <c r="E100" s="22" t="s">
        <v>81</v>
      </c>
      <c r="F100" s="23">
        <v>1.577</v>
      </c>
      <c r="G100" s="32">
        <f t="shared" si="1"/>
        <v>0.45708418146415136</v>
      </c>
      <c r="H100" s="32">
        <f t="shared" si="2"/>
        <v>6.0944557528553522E-3</v>
      </c>
      <c r="I100" s="32">
        <f t="shared" si="3"/>
        <v>6.0944557528553522</v>
      </c>
      <c r="J100" s="32">
        <f t="shared" si="4"/>
        <v>3.9796796066145453E-2</v>
      </c>
      <c r="K100" s="45">
        <v>9374263.166666666</v>
      </c>
      <c r="L100" s="37">
        <f t="shared" si="11"/>
        <v>4.2453252440849212E-9</v>
      </c>
      <c r="M100" s="36">
        <v>2</v>
      </c>
      <c r="N100" s="22" t="s">
        <v>56</v>
      </c>
      <c r="O100" s="8">
        <v>1.5620000000000001</v>
      </c>
      <c r="P100" s="32">
        <f t="shared" si="5"/>
        <v>0.49525930910959898</v>
      </c>
      <c r="Q100" s="32">
        <f t="shared" si="6"/>
        <v>6.6034574547946534E-3</v>
      </c>
      <c r="R100" s="32">
        <f t="shared" si="7"/>
        <v>6.6034574547946532</v>
      </c>
      <c r="S100" s="32">
        <f t="shared" si="8"/>
        <v>4.3120577179809091E-2</v>
      </c>
      <c r="T100" s="45">
        <v>9267436.4444444403</v>
      </c>
      <c r="U100" s="37">
        <f t="shared" si="9"/>
        <v>4.6529131802849996E-9</v>
      </c>
      <c r="V100" s="44">
        <v>2.4744561442512789E-8</v>
      </c>
      <c r="W100" s="49">
        <f t="shared" si="10"/>
        <v>0.1880378115043489</v>
      </c>
    </row>
    <row r="101" spans="4:23" x14ac:dyDescent="0.2">
      <c r="D101" s="36">
        <v>1</v>
      </c>
      <c r="E101" s="22" t="s">
        <v>82</v>
      </c>
      <c r="F101" s="23">
        <v>1.643</v>
      </c>
      <c r="G101" s="32">
        <f t="shared" si="1"/>
        <v>0.32115581231296653</v>
      </c>
      <c r="H101" s="32">
        <f t="shared" si="2"/>
        <v>4.2820774975062207E-3</v>
      </c>
      <c r="I101" s="32">
        <f t="shared" si="3"/>
        <v>4.2820774975062204</v>
      </c>
      <c r="J101" s="32">
        <f t="shared" si="4"/>
        <v>2.7961966058715624E-2</v>
      </c>
      <c r="K101" s="45">
        <v>9374263.1666666698</v>
      </c>
      <c r="L101" s="37">
        <f t="shared" si="11"/>
        <v>2.9828441512228667E-9</v>
      </c>
      <c r="M101" s="36">
        <v>2</v>
      </c>
      <c r="N101" s="22" t="s">
        <v>57</v>
      </c>
      <c r="O101" s="8">
        <v>1.5389999999999999</v>
      </c>
      <c r="P101" s="32">
        <f t="shared" si="5"/>
        <v>0.56007804192351174</v>
      </c>
      <c r="Q101" s="32">
        <f t="shared" si="6"/>
        <v>7.4677072256468238E-3</v>
      </c>
      <c r="R101" s="32">
        <f t="shared" si="7"/>
        <v>7.4677072256468238</v>
      </c>
      <c r="S101" s="32">
        <f t="shared" si="8"/>
        <v>4.8764128183473761E-2</v>
      </c>
      <c r="T101" s="45">
        <v>9267436.4444444403</v>
      </c>
      <c r="U101" s="37">
        <f t="shared" si="9"/>
        <v>5.2618788891405286E-9</v>
      </c>
      <c r="V101">
        <v>2.4744561442512789E-8</v>
      </c>
      <c r="W101" s="49">
        <f t="shared" si="10"/>
        <v>0.21264789442177276</v>
      </c>
    </row>
    <row r="102" spans="4:23" ht="25.5" x14ac:dyDescent="0.2">
      <c r="D102" s="36">
        <v>1</v>
      </c>
      <c r="E102" s="22" t="s">
        <v>83</v>
      </c>
      <c r="F102" s="19">
        <v>1.544</v>
      </c>
      <c r="G102" s="32">
        <f t="shared" si="1"/>
        <v>0.54530112590969515</v>
      </c>
      <c r="H102" s="32">
        <f t="shared" si="2"/>
        <v>7.2706816787959355E-3</v>
      </c>
      <c r="I102" s="32">
        <f t="shared" si="3"/>
        <v>7.2706816787959356</v>
      </c>
      <c r="J102" s="32">
        <f t="shared" si="4"/>
        <v>4.7477551362537458E-2</v>
      </c>
      <c r="K102" s="45">
        <v>9374263.1666666698</v>
      </c>
      <c r="L102" s="37">
        <f t="shared" si="11"/>
        <v>5.0646702059058662E-9</v>
      </c>
      <c r="M102" s="36">
        <v>3</v>
      </c>
      <c r="N102" s="22" t="s">
        <v>55</v>
      </c>
      <c r="O102" s="16">
        <v>1.3080000000000001</v>
      </c>
      <c r="P102" s="32">
        <f t="shared" si="5"/>
        <v>1.9263267926616447</v>
      </c>
      <c r="Q102" s="32">
        <f t="shared" si="6"/>
        <v>2.5684357235488599E-2</v>
      </c>
      <c r="R102" s="32">
        <f t="shared" si="7"/>
        <v>25.684357235488598</v>
      </c>
      <c r="S102" s="32">
        <f t="shared" si="8"/>
        <v>0.16771885274774057</v>
      </c>
      <c r="T102" s="45">
        <v>9267436.4444444403</v>
      </c>
      <c r="U102" s="37">
        <f t="shared" si="9"/>
        <v>1.8097653407516289E-8</v>
      </c>
      <c r="V102">
        <v>4.0327038726400745E-8</v>
      </c>
      <c r="W102" s="49">
        <f t="shared" si="10"/>
        <v>0.44877218806716818</v>
      </c>
    </row>
    <row r="103" spans="4:23" ht="25.5" x14ac:dyDescent="0.2">
      <c r="D103" s="36">
        <v>2</v>
      </c>
      <c r="E103" s="22" t="s">
        <v>80</v>
      </c>
      <c r="F103" s="8">
        <v>1.4750000000000001</v>
      </c>
      <c r="G103" s="32">
        <f t="shared" si="1"/>
        <v>0.78864960643885851</v>
      </c>
      <c r="H103" s="32">
        <f t="shared" si="2"/>
        <v>1.0515328085851447E-2</v>
      </c>
      <c r="I103" s="32">
        <f t="shared" si="3"/>
        <v>10.515328085851447</v>
      </c>
      <c r="J103" s="32">
        <f t="shared" si="4"/>
        <v>6.8665092400609945E-2</v>
      </c>
      <c r="K103" s="45">
        <v>9374263.1666666698</v>
      </c>
      <c r="L103" s="37">
        <f t="shared" si="11"/>
        <v>7.3248522235615981E-9</v>
      </c>
      <c r="M103" s="36">
        <v>3</v>
      </c>
      <c r="N103" s="22" t="s">
        <v>56</v>
      </c>
      <c r="O103" s="15">
        <v>1.2869999999999999</v>
      </c>
      <c r="P103" s="32">
        <f t="shared" si="5"/>
        <v>2.1552666222029422</v>
      </c>
      <c r="Q103" s="32">
        <f t="shared" si="6"/>
        <v>2.873688829603923E-2</v>
      </c>
      <c r="R103" s="32">
        <f t="shared" si="7"/>
        <v>28.736888296039229</v>
      </c>
      <c r="S103" s="32">
        <f t="shared" si="8"/>
        <v>0.18765188057313617</v>
      </c>
      <c r="T103" s="45">
        <v>9267436.4444444403</v>
      </c>
      <c r="U103" s="37">
        <f t="shared" si="9"/>
        <v>2.0248520904141514E-8</v>
      </c>
      <c r="V103">
        <v>4.0327038726400745E-8</v>
      </c>
      <c r="W103" s="49">
        <f t="shared" si="10"/>
        <v>0.50210780517552589</v>
      </c>
    </row>
    <row r="104" spans="4:23" x14ac:dyDescent="0.2">
      <c r="D104" s="36">
        <v>2</v>
      </c>
      <c r="E104" s="22" t="s">
        <v>81</v>
      </c>
      <c r="F104" s="18">
        <v>1.353</v>
      </c>
      <c r="G104" s="32">
        <f t="shared" si="1"/>
        <v>1.5143302500370954</v>
      </c>
      <c r="H104" s="32">
        <f t="shared" si="2"/>
        <v>2.0191070000494606E-2</v>
      </c>
      <c r="I104" s="32">
        <f t="shared" si="3"/>
        <v>20.191070000494605</v>
      </c>
      <c r="J104" s="32">
        <f t="shared" si="4"/>
        <v>0.13184768710322978</v>
      </c>
      <c r="K104" s="45">
        <v>9374263.1666666698</v>
      </c>
      <c r="L104" s="37">
        <f t="shared" si="11"/>
        <v>1.4064858726396583E-8</v>
      </c>
      <c r="M104" s="36">
        <v>3</v>
      </c>
      <c r="N104" s="22" t="s">
        <v>57</v>
      </c>
      <c r="O104" s="14">
        <v>1.339</v>
      </c>
      <c r="P104" s="32">
        <f t="shared" si="5"/>
        <v>1.6320543720474923</v>
      </c>
      <c r="Q104" s="32">
        <f t="shared" si="6"/>
        <v>2.1760724960633231E-2</v>
      </c>
      <c r="R104" s="32">
        <f t="shared" si="7"/>
        <v>21.76072496063323</v>
      </c>
      <c r="S104" s="32">
        <f t="shared" si="8"/>
        <v>0.14209753399293501</v>
      </c>
      <c r="T104" s="45">
        <v>9267436.4444444403</v>
      </c>
      <c r="U104" s="37">
        <f t="shared" si="9"/>
        <v>1.5332992553525238E-8</v>
      </c>
      <c r="V104">
        <v>4.0327038726400745E-8</v>
      </c>
      <c r="W104" s="49">
        <f t="shared" si="10"/>
        <v>0.3802161784690441</v>
      </c>
    </row>
    <row r="105" spans="4:23" x14ac:dyDescent="0.2">
      <c r="D105" s="36">
        <v>2</v>
      </c>
      <c r="E105" s="22" t="s">
        <v>82</v>
      </c>
      <c r="F105" s="9">
        <v>1.222</v>
      </c>
      <c r="G105" s="32">
        <f t="shared" si="1"/>
        <v>3.0511178186407824</v>
      </c>
      <c r="H105" s="32">
        <f t="shared" si="2"/>
        <v>4.0681570915210435E-2</v>
      </c>
      <c r="I105" s="32">
        <f t="shared" si="3"/>
        <v>40.681570915210436</v>
      </c>
      <c r="J105" s="32">
        <f t="shared" si="4"/>
        <v>0.26565065807632415</v>
      </c>
      <c r="K105" s="45">
        <v>9374263.1666666698</v>
      </c>
      <c r="L105" s="37">
        <f t="shared" si="11"/>
        <v>2.8338297459040192E-8</v>
      </c>
      <c r="M105" s="36">
        <v>1</v>
      </c>
      <c r="N105" s="22" t="s">
        <v>58</v>
      </c>
      <c r="O105" s="7">
        <v>1.3140000000000001</v>
      </c>
      <c r="P105" s="32">
        <f t="shared" si="5"/>
        <v>1.8655005560788269</v>
      </c>
      <c r="Q105" s="32">
        <f t="shared" si="6"/>
        <v>2.4873340747717694E-2</v>
      </c>
      <c r="R105" s="32">
        <f t="shared" si="7"/>
        <v>24.873340747717695</v>
      </c>
      <c r="S105" s="32">
        <f t="shared" si="8"/>
        <v>0.16242291508259654</v>
      </c>
      <c r="T105" s="45">
        <v>10574578.555555556</v>
      </c>
      <c r="U105" s="37">
        <f t="shared" si="9"/>
        <v>1.535975303689664E-8</v>
      </c>
      <c r="V105" s="44">
        <v>1.1654191509779504E-8</v>
      </c>
      <c r="W105" s="49">
        <f t="shared" si="10"/>
        <v>1.317959553351054</v>
      </c>
    </row>
    <row r="106" spans="4:23" ht="25.5" x14ac:dyDescent="0.2">
      <c r="D106" s="36">
        <v>2</v>
      </c>
      <c r="E106" s="22" t="s">
        <v>83</v>
      </c>
      <c r="F106" s="18">
        <v>1.361</v>
      </c>
      <c r="G106" s="32">
        <f t="shared" si="1"/>
        <v>1.4509122744185152</v>
      </c>
      <c r="H106" s="32">
        <f t="shared" si="2"/>
        <v>1.9345496992246872E-2</v>
      </c>
      <c r="I106" s="32">
        <f t="shared" si="3"/>
        <v>19.345496992246872</v>
      </c>
      <c r="J106" s="32">
        <f t="shared" si="4"/>
        <v>0.12632609535937209</v>
      </c>
      <c r="K106" s="45">
        <v>9374263.1666666698</v>
      </c>
      <c r="L106" s="37">
        <f t="shared" si="11"/>
        <v>1.3475842646339054E-8</v>
      </c>
      <c r="M106" s="36">
        <v>1</v>
      </c>
      <c r="N106" s="22" t="s">
        <v>59</v>
      </c>
      <c r="O106" s="8">
        <v>1.429</v>
      </c>
      <c r="P106" s="32">
        <f t="shared" si="5"/>
        <v>1.0085928582014383</v>
      </c>
      <c r="Q106" s="32">
        <f t="shared" si="6"/>
        <v>1.3447904776019178E-2</v>
      </c>
      <c r="R106" s="32">
        <f t="shared" si="7"/>
        <v>13.447904776019177</v>
      </c>
      <c r="S106" s="32">
        <f t="shared" si="8"/>
        <v>8.7814818187405233E-2</v>
      </c>
      <c r="T106" s="45">
        <v>10574578.555555556</v>
      </c>
      <c r="U106" s="37">
        <f t="shared" si="9"/>
        <v>8.3043326716098822E-9</v>
      </c>
      <c r="V106" s="44">
        <v>1.1654191509779504E-8</v>
      </c>
      <c r="W106" s="49">
        <f t="shared" si="10"/>
        <v>0.71256188510729213</v>
      </c>
    </row>
    <row r="107" spans="4:23" x14ac:dyDescent="0.2">
      <c r="D107" s="36">
        <v>3</v>
      </c>
      <c r="E107" s="22" t="s">
        <v>80</v>
      </c>
      <c r="F107" s="9">
        <v>1.4690000000000001</v>
      </c>
      <c r="G107" s="32">
        <f t="shared" si="1"/>
        <v>0.81436419943958516</v>
      </c>
      <c r="H107" s="32">
        <f t="shared" si="2"/>
        <v>1.0858189325861136E-2</v>
      </c>
      <c r="I107" s="32">
        <f t="shared" si="3"/>
        <v>10.858189325861135</v>
      </c>
      <c r="J107" s="32">
        <f t="shared" si="4"/>
        <v>7.090397629787322E-2</v>
      </c>
      <c r="K107" s="45">
        <v>9374263.1666666698</v>
      </c>
      <c r="L107" s="37">
        <f t="shared" si="11"/>
        <v>7.5636852771528791E-9</v>
      </c>
      <c r="M107" s="36">
        <v>1</v>
      </c>
      <c r="N107" s="22" t="s">
        <v>60</v>
      </c>
      <c r="O107" s="18">
        <v>1.395</v>
      </c>
      <c r="P107" s="32">
        <f t="shared" si="5"/>
        <v>1.209702342667534</v>
      </c>
      <c r="Q107" s="32">
        <f t="shared" si="6"/>
        <v>1.6129364568900455E-2</v>
      </c>
      <c r="R107" s="32">
        <f t="shared" si="7"/>
        <v>16.129364568900456</v>
      </c>
      <c r="S107" s="32">
        <f t="shared" si="8"/>
        <v>0.10532475063491997</v>
      </c>
      <c r="T107" s="45">
        <v>10574578.555555601</v>
      </c>
      <c r="U107" s="37">
        <f t="shared" si="9"/>
        <v>9.9601842363339551E-9</v>
      </c>
      <c r="V107">
        <v>1.1654191509779504E-8</v>
      </c>
      <c r="W107" s="49">
        <f t="shared" si="10"/>
        <v>0.85464394745666916</v>
      </c>
    </row>
    <row r="108" spans="4:23" x14ac:dyDescent="0.2">
      <c r="D108" s="36">
        <v>3</v>
      </c>
      <c r="E108" s="22" t="s">
        <v>81</v>
      </c>
      <c r="F108" s="11">
        <v>1.3859999999999999</v>
      </c>
      <c r="G108" s="32">
        <f t="shared" si="1"/>
        <v>1.2693471000080743</v>
      </c>
      <c r="H108" s="32">
        <f t="shared" si="2"/>
        <v>1.6924628000107658E-2</v>
      </c>
      <c r="I108" s="32">
        <f t="shared" si="3"/>
        <v>16.924628000107656</v>
      </c>
      <c r="J108" s="32">
        <f t="shared" si="4"/>
        <v>0.11051782084070301</v>
      </c>
      <c r="K108" s="45">
        <v>9374263.1666666698</v>
      </c>
      <c r="L108" s="37">
        <f t="shared" si="11"/>
        <v>1.1789494158184732E-8</v>
      </c>
      <c r="M108" s="36">
        <v>2</v>
      </c>
      <c r="N108" s="22" t="s">
        <v>58</v>
      </c>
      <c r="O108" s="12">
        <v>1.4179999999999999</v>
      </c>
      <c r="P108" s="32">
        <f t="shared" si="5"/>
        <v>1.0697015444494191</v>
      </c>
      <c r="Q108" s="32">
        <f t="shared" si="6"/>
        <v>1.4262687259325588E-2</v>
      </c>
      <c r="R108" s="32">
        <f t="shared" si="7"/>
        <v>14.262687259325588</v>
      </c>
      <c r="S108" s="32">
        <f t="shared" si="8"/>
        <v>9.3135347803396093E-2</v>
      </c>
      <c r="T108" s="45">
        <v>10574578.555555601</v>
      </c>
      <c r="U108" s="37">
        <f t="shared" si="9"/>
        <v>8.8074760912779134E-9</v>
      </c>
      <c r="V108">
        <v>2.4744561442512789E-8</v>
      </c>
      <c r="W108" s="49">
        <f t="shared" si="10"/>
        <v>0.35593583308153076</v>
      </c>
    </row>
    <row r="109" spans="4:23" ht="25.5" x14ac:dyDescent="0.2">
      <c r="D109" s="36">
        <v>3</v>
      </c>
      <c r="E109" s="22" t="s">
        <v>82</v>
      </c>
      <c r="F109" s="14">
        <v>1.3340000000000001</v>
      </c>
      <c r="G109" s="32">
        <f t="shared" si="1"/>
        <v>1.676280817290007</v>
      </c>
      <c r="H109" s="32">
        <f t="shared" si="2"/>
        <v>2.2350410897200093E-2</v>
      </c>
      <c r="I109" s="32">
        <f t="shared" si="3"/>
        <v>22.350410897200092</v>
      </c>
      <c r="J109" s="32">
        <f t="shared" si="4"/>
        <v>0.1459481831587166</v>
      </c>
      <c r="K109" s="45">
        <v>9374263.1666666698</v>
      </c>
      <c r="L109" s="37">
        <f t="shared" si="11"/>
        <v>1.5569029860147752E-8</v>
      </c>
      <c r="M109" s="36">
        <v>2</v>
      </c>
      <c r="N109" s="22" t="s">
        <v>59</v>
      </c>
      <c r="O109" s="12">
        <v>1.43</v>
      </c>
      <c r="P109" s="32">
        <f t="shared" si="5"/>
        <v>1.0032137090756934</v>
      </c>
      <c r="Q109" s="32">
        <f t="shared" si="6"/>
        <v>1.3376182787675913E-2</v>
      </c>
      <c r="R109" s="32">
        <f t="shared" si="7"/>
        <v>13.376182787675912</v>
      </c>
      <c r="S109" s="32">
        <f t="shared" si="8"/>
        <v>8.7346473603523711E-2</v>
      </c>
      <c r="T109" s="45">
        <v>10574578.555555601</v>
      </c>
      <c r="U109" s="37">
        <f t="shared" si="9"/>
        <v>8.260043002624839E-9</v>
      </c>
      <c r="V109" s="44">
        <v>2.4744561442512789E-8</v>
      </c>
      <c r="W109" s="49">
        <f t="shared" si="10"/>
        <v>0.33381246306647167</v>
      </c>
    </row>
    <row r="110" spans="4:23" x14ac:dyDescent="0.2">
      <c r="D110" s="36">
        <v>3</v>
      </c>
      <c r="E110" s="22" t="s">
        <v>83</v>
      </c>
      <c r="F110" s="15">
        <v>1.2789999999999999</v>
      </c>
      <c r="G110" s="32">
        <f t="shared" si="1"/>
        <v>2.2494712467748754</v>
      </c>
      <c r="H110" s="32">
        <f t="shared" si="2"/>
        <v>2.999294995699834E-2</v>
      </c>
      <c r="I110" s="32">
        <f t="shared" si="3"/>
        <v>29.992949956998341</v>
      </c>
      <c r="J110" s="32">
        <f t="shared" si="4"/>
        <v>0.19585396321919918</v>
      </c>
      <c r="K110" s="45">
        <v>9374263.1666666698</v>
      </c>
      <c r="L110" s="37">
        <f t="shared" si="11"/>
        <v>2.0892731485886111E-8</v>
      </c>
      <c r="M110" s="36">
        <v>2</v>
      </c>
      <c r="N110" s="22" t="s">
        <v>60</v>
      </c>
      <c r="O110" s="10">
        <v>1.39</v>
      </c>
      <c r="P110" s="32">
        <f t="shared" si="5"/>
        <v>1.2424836245500797</v>
      </c>
      <c r="Q110" s="32">
        <f t="shared" si="6"/>
        <v>1.6566448327334397E-2</v>
      </c>
      <c r="R110" s="32">
        <f t="shared" si="7"/>
        <v>16.566448327334395</v>
      </c>
      <c r="S110" s="32">
        <f t="shared" si="8"/>
        <v>0.10817890757749361</v>
      </c>
      <c r="T110" s="45">
        <v>10574578.555555601</v>
      </c>
      <c r="U110" s="37">
        <f t="shared" si="9"/>
        <v>1.0230091630522648E-8</v>
      </c>
      <c r="V110">
        <v>2.4744561442512789E-8</v>
      </c>
      <c r="W110" s="49">
        <f t="shared" si="10"/>
        <v>0.41342788209398917</v>
      </c>
    </row>
    <row r="111" spans="4:23" ht="13.5" thickBot="1" x14ac:dyDescent="0.25">
      <c r="D111" s="36">
        <v>1</v>
      </c>
      <c r="E111" s="22" t="s">
        <v>84</v>
      </c>
      <c r="F111" s="19">
        <v>1.5669999999999999</v>
      </c>
      <c r="G111" s="32">
        <f t="shared" si="1"/>
        <v>0.48219254935833478</v>
      </c>
      <c r="H111" s="32">
        <f t="shared" si="2"/>
        <v>6.4292339914444642E-3</v>
      </c>
      <c r="I111" s="32">
        <f t="shared" si="3"/>
        <v>6.4292339914444643</v>
      </c>
      <c r="J111" s="32">
        <f t="shared" si="4"/>
        <v>4.1982897964132355E-2</v>
      </c>
      <c r="K111" s="46">
        <v>8255948.5</v>
      </c>
      <c r="L111" s="37">
        <f t="shared" si="11"/>
        <v>5.0851695555189515E-9</v>
      </c>
      <c r="M111" s="36">
        <v>3</v>
      </c>
      <c r="N111" s="22" t="s">
        <v>58</v>
      </c>
      <c r="O111" s="9">
        <v>1.448</v>
      </c>
      <c r="P111" s="32">
        <f t="shared" si="5"/>
        <v>0.91114964711880553</v>
      </c>
      <c r="Q111" s="32">
        <f t="shared" si="6"/>
        <v>1.2148661961584074E-2</v>
      </c>
      <c r="R111" s="32">
        <f t="shared" si="7"/>
        <v>12.148661961584075</v>
      </c>
      <c r="S111" s="32">
        <f t="shared" si="8"/>
        <v>7.9330762609144012E-2</v>
      </c>
      <c r="T111" s="45">
        <v>10574578.555555601</v>
      </c>
      <c r="U111" s="37">
        <f t="shared" si="9"/>
        <v>7.5020259381841509E-9</v>
      </c>
      <c r="V111">
        <v>4.0327038726400745E-8</v>
      </c>
      <c r="W111" s="49">
        <f t="shared" si="10"/>
        <v>0.18602967574886248</v>
      </c>
    </row>
    <row r="112" spans="4:23" ht="26.25" thickBot="1" x14ac:dyDescent="0.25">
      <c r="D112" s="36">
        <v>1</v>
      </c>
      <c r="E112" s="22" t="s">
        <v>85</v>
      </c>
      <c r="F112" s="23">
        <v>1.6539999999999999</v>
      </c>
      <c r="G112" s="32">
        <f t="shared" si="1"/>
        <v>0.30280919042279303</v>
      </c>
      <c r="H112" s="32">
        <f t="shared" si="2"/>
        <v>4.0374558723039076E-3</v>
      </c>
      <c r="I112" s="32">
        <f t="shared" si="3"/>
        <v>4.0374558723039078</v>
      </c>
      <c r="J112" s="32">
        <f t="shared" si="4"/>
        <v>2.6364586846144518E-2</v>
      </c>
      <c r="K112" s="46">
        <v>8255948.5</v>
      </c>
      <c r="L112" s="37">
        <f t="shared" si="11"/>
        <v>3.1934049547601366E-9</v>
      </c>
      <c r="M112" s="36">
        <v>3</v>
      </c>
      <c r="N112" s="22" t="s">
        <v>59</v>
      </c>
      <c r="O112" s="7">
        <v>1.5029999999999999</v>
      </c>
      <c r="P112" s="32">
        <f t="shared" si="5"/>
        <v>0.67897852765871314</v>
      </c>
      <c r="Q112" s="32">
        <f t="shared" si="6"/>
        <v>9.0530470354495095E-3</v>
      </c>
      <c r="R112" s="32">
        <f t="shared" si="7"/>
        <v>9.0530470354495094</v>
      </c>
      <c r="S112" s="32">
        <f t="shared" si="8"/>
        <v>5.9116397141485297E-2</v>
      </c>
      <c r="T112" s="45">
        <v>10574578.555555601</v>
      </c>
      <c r="U112" s="37">
        <f t="shared" si="9"/>
        <v>5.5904258340798958E-9</v>
      </c>
      <c r="V112">
        <v>4.0327038726400745E-8</v>
      </c>
      <c r="W112" s="49">
        <f t="shared" si="10"/>
        <v>0.13862723400069626</v>
      </c>
    </row>
    <row r="113" spans="4:23" ht="13.5" thickBot="1" x14ac:dyDescent="0.25">
      <c r="D113" s="36">
        <v>1</v>
      </c>
      <c r="E113" s="22" t="s">
        <v>86</v>
      </c>
      <c r="F113" s="20">
        <v>1.738</v>
      </c>
      <c r="G113" s="32">
        <f t="shared" si="1"/>
        <v>0.19323460325245739</v>
      </c>
      <c r="H113" s="32">
        <f t="shared" si="2"/>
        <v>2.576461376699432E-3</v>
      </c>
      <c r="I113" s="32">
        <f t="shared" si="3"/>
        <v>2.5764613766994322</v>
      </c>
      <c r="J113" s="32">
        <f t="shared" si="4"/>
        <v>1.6824292789847293E-2</v>
      </c>
      <c r="K113" s="46">
        <v>8255948.5</v>
      </c>
      <c r="L113" s="37">
        <f t="shared" si="11"/>
        <v>2.0378388733707935E-9</v>
      </c>
      <c r="M113" s="36">
        <v>3</v>
      </c>
      <c r="N113" s="22" t="s">
        <v>60</v>
      </c>
      <c r="O113" s="9">
        <v>1.456</v>
      </c>
      <c r="P113" s="32">
        <f t="shared" si="5"/>
        <v>0.87299200871434068</v>
      </c>
      <c r="Q113" s="32">
        <f t="shared" si="6"/>
        <v>1.1639893449524543E-2</v>
      </c>
      <c r="R113" s="32">
        <f t="shared" si="7"/>
        <v>11.639893449524543</v>
      </c>
      <c r="S113" s="32">
        <f t="shared" si="8"/>
        <v>7.6008504225395263E-2</v>
      </c>
      <c r="T113" s="45">
        <v>10574578.555555601</v>
      </c>
      <c r="U113" s="37">
        <f t="shared" si="9"/>
        <v>7.1878518681448945E-9</v>
      </c>
      <c r="V113">
        <v>4.0327038726400745E-8</v>
      </c>
      <c r="W113" s="49">
        <f t="shared" si="10"/>
        <v>0.17823902015000301</v>
      </c>
    </row>
    <row r="114" spans="4:23" ht="13.5" thickBot="1" x14ac:dyDescent="0.25">
      <c r="D114" s="36">
        <v>1</v>
      </c>
      <c r="E114" s="22" t="s">
        <v>33</v>
      </c>
      <c r="F114" s="23">
        <v>1.573</v>
      </c>
      <c r="G114" s="32">
        <f t="shared" si="1"/>
        <v>0.46696670180356115</v>
      </c>
      <c r="H114" s="32">
        <f t="shared" si="2"/>
        <v>6.2262226907141491E-3</v>
      </c>
      <c r="I114" s="32">
        <f t="shared" si="3"/>
        <v>6.2262226907141489</v>
      </c>
      <c r="J114" s="32">
        <f t="shared" si="4"/>
        <v>4.0657234170363397E-2</v>
      </c>
      <c r="K114" s="46">
        <v>8255948.5</v>
      </c>
      <c r="L114" s="37">
        <f t="shared" si="11"/>
        <v>4.924598811434373E-9</v>
      </c>
      <c r="M114" s="36">
        <v>1</v>
      </c>
      <c r="N114" s="22" t="s">
        <v>61</v>
      </c>
      <c r="O114" s="8">
        <v>1.476</v>
      </c>
      <c r="P114" s="32">
        <f t="shared" si="5"/>
        <v>0.78444348520123675</v>
      </c>
      <c r="Q114" s="32">
        <f t="shared" si="6"/>
        <v>1.0459246469349825E-2</v>
      </c>
      <c r="R114" s="32">
        <f t="shared" si="7"/>
        <v>10.459246469349825</v>
      </c>
      <c r="S114" s="32">
        <f t="shared" si="8"/>
        <v>6.8298879444854355E-2</v>
      </c>
      <c r="T114" s="45">
        <v>12713711.777777778</v>
      </c>
      <c r="U114" s="37">
        <f t="shared" si="9"/>
        <v>5.3720644795671367E-9</v>
      </c>
      <c r="V114" s="44">
        <v>1.1654191509779504E-8</v>
      </c>
      <c r="W114" s="49">
        <f t="shared" si="10"/>
        <v>0.46095556908080837</v>
      </c>
    </row>
    <row r="115" spans="4:23" ht="13.5" thickBot="1" x14ac:dyDescent="0.25">
      <c r="D115" s="36">
        <v>2</v>
      </c>
      <c r="E115" s="22" t="s">
        <v>84</v>
      </c>
      <c r="F115" s="18">
        <v>1.3959999999999999</v>
      </c>
      <c r="G115" s="32">
        <f t="shared" si="1"/>
        <v>1.2032506121738484</v>
      </c>
      <c r="H115" s="32">
        <f t="shared" si="2"/>
        <v>1.6043341495651314E-2</v>
      </c>
      <c r="I115" s="32">
        <f t="shared" si="3"/>
        <v>16.043341495651315</v>
      </c>
      <c r="J115" s="32">
        <f t="shared" si="4"/>
        <v>0.10476301996660309</v>
      </c>
      <c r="K115" s="46">
        <v>8255948.5</v>
      </c>
      <c r="L115" s="37">
        <f t="shared" si="11"/>
        <v>1.2689398433941671E-8</v>
      </c>
      <c r="M115" s="36">
        <v>1</v>
      </c>
      <c r="N115" s="22" t="s">
        <v>62</v>
      </c>
      <c r="O115" s="23">
        <v>1.621</v>
      </c>
      <c r="P115" s="32">
        <f t="shared" si="5"/>
        <v>0.36125116372311539</v>
      </c>
      <c r="Q115" s="32">
        <f t="shared" si="6"/>
        <v>4.8166821829748723E-3</v>
      </c>
      <c r="R115" s="32">
        <f t="shared" si="7"/>
        <v>4.8166821829748727</v>
      </c>
      <c r="S115" s="32">
        <f t="shared" si="8"/>
        <v>3.1452934654825918E-2</v>
      </c>
      <c r="T115" s="45">
        <v>12713711.777777778</v>
      </c>
      <c r="U115" s="37">
        <f t="shared" si="9"/>
        <v>2.4739379973834482E-9</v>
      </c>
      <c r="V115" s="44">
        <v>1.1654191509779504E-8</v>
      </c>
      <c r="W115" s="49">
        <f t="shared" si="10"/>
        <v>0.21227881790920172</v>
      </c>
    </row>
    <row r="116" spans="4:23" ht="13.5" thickBot="1" x14ac:dyDescent="0.25">
      <c r="D116" s="36">
        <v>2</v>
      </c>
      <c r="E116" s="22" t="s">
        <v>85</v>
      </c>
      <c r="F116" s="18">
        <v>1.3720000000000001</v>
      </c>
      <c r="G116" s="32">
        <f t="shared" ref="G116:G142" si="13">EXP(-(F116-1.4306)/0.187)</f>
        <v>1.3680262176386115</v>
      </c>
      <c r="H116" s="32">
        <f t="shared" ref="H116:H142" si="14">G116*$T$42</f>
        <v>1.8240349568514821E-2</v>
      </c>
      <c r="I116" s="32">
        <f t="shared" ref="I116:I142" si="15">H116*1000</f>
        <v>18.240349568514823</v>
      </c>
      <c r="J116" s="32">
        <f t="shared" ref="J116:J142" si="16">H116*6.53</f>
        <v>0.11910948268240179</v>
      </c>
      <c r="K116" s="46">
        <v>8255948.5</v>
      </c>
      <c r="L116" s="37">
        <f t="shared" ref="L116:L142" si="17">J116/K116</f>
        <v>1.4427110668435224E-8</v>
      </c>
      <c r="M116" s="36">
        <v>1</v>
      </c>
      <c r="N116" s="22" t="s">
        <v>63</v>
      </c>
      <c r="O116" s="19">
        <v>1.4930000000000001</v>
      </c>
      <c r="P116" s="32">
        <f t="shared" ref="P116:P122" si="18">EXP(-(O116-1.4306)/0.187)</f>
        <v>0.71627590822020304</v>
      </c>
      <c r="Q116" s="32">
        <f t="shared" ref="Q116:Q122" si="19">P116*$T$42</f>
        <v>9.5503454429360403E-3</v>
      </c>
      <c r="R116" s="32">
        <f t="shared" ref="R116:R122" si="20">Q116*1000</f>
        <v>9.5503454429360399</v>
      </c>
      <c r="S116" s="32">
        <f t="shared" ref="S116:S122" si="21">Q116*6.53</f>
        <v>6.2363755742372344E-2</v>
      </c>
      <c r="T116" s="45">
        <v>12713711.7777778</v>
      </c>
      <c r="U116" s="37">
        <f t="shared" ref="U116:U122" si="22">S116/T116</f>
        <v>4.9052359242072386E-9</v>
      </c>
      <c r="V116">
        <v>1.1654191509779504E-8</v>
      </c>
      <c r="W116" s="49">
        <f t="shared" ref="W116:W122" si="23">U116/V116</f>
        <v>0.42089886030198287</v>
      </c>
    </row>
    <row r="117" spans="4:23" ht="13.5" thickBot="1" x14ac:dyDescent="0.25">
      <c r="D117" s="36">
        <v>2</v>
      </c>
      <c r="E117" s="22" t="s">
        <v>86</v>
      </c>
      <c r="F117" s="19">
        <v>1.498</v>
      </c>
      <c r="G117" s="32">
        <f t="shared" si="13"/>
        <v>0.69737791875048705</v>
      </c>
      <c r="H117" s="32">
        <f t="shared" si="14"/>
        <v>9.2983722500064939E-3</v>
      </c>
      <c r="I117" s="32">
        <f t="shared" si="15"/>
        <v>9.2983722500064943</v>
      </c>
      <c r="J117" s="32">
        <f t="shared" si="16"/>
        <v>6.0718370792542407E-2</v>
      </c>
      <c r="K117" s="46">
        <v>8255948.5</v>
      </c>
      <c r="L117" s="37">
        <f t="shared" si="17"/>
        <v>7.3544997031585657E-9</v>
      </c>
      <c r="M117" s="36">
        <v>2</v>
      </c>
      <c r="N117" s="22" t="s">
        <v>61</v>
      </c>
      <c r="O117" s="7">
        <v>1.476</v>
      </c>
      <c r="P117" s="32">
        <f t="shared" si="18"/>
        <v>0.78444348520123675</v>
      </c>
      <c r="Q117" s="32">
        <f t="shared" si="19"/>
        <v>1.0459246469349825E-2</v>
      </c>
      <c r="R117" s="32">
        <f t="shared" si="20"/>
        <v>10.459246469349825</v>
      </c>
      <c r="S117" s="32">
        <f t="shared" si="21"/>
        <v>6.8298879444854355E-2</v>
      </c>
      <c r="T117" s="45">
        <v>12713711.7777778</v>
      </c>
      <c r="U117" s="37">
        <f t="shared" si="22"/>
        <v>5.3720644795671276E-9</v>
      </c>
      <c r="V117">
        <v>2.4744561442512789E-8</v>
      </c>
      <c r="W117" s="49">
        <f t="shared" si="23"/>
        <v>0.2171008159529377</v>
      </c>
    </row>
    <row r="118" spans="4:23" ht="13.5" thickBot="1" x14ac:dyDescent="0.25">
      <c r="D118" s="36">
        <v>2</v>
      </c>
      <c r="E118" s="22" t="s">
        <v>33</v>
      </c>
      <c r="F118" s="7">
        <v>1.476</v>
      </c>
      <c r="G118" s="32">
        <f t="shared" si="13"/>
        <v>0.78444348520123675</v>
      </c>
      <c r="H118" s="32">
        <f t="shared" si="14"/>
        <v>1.0459246469349825E-2</v>
      </c>
      <c r="I118" s="32">
        <f t="shared" si="15"/>
        <v>10.459246469349825</v>
      </c>
      <c r="J118" s="32">
        <f t="shared" si="16"/>
        <v>6.8298879444854355E-2</v>
      </c>
      <c r="K118" s="46">
        <v>8255948.5</v>
      </c>
      <c r="L118" s="37">
        <f t="shared" si="17"/>
        <v>8.2726871957661011E-9</v>
      </c>
      <c r="M118" s="36">
        <v>2</v>
      </c>
      <c r="N118" s="22" t="s">
        <v>62</v>
      </c>
      <c r="O118" s="10">
        <v>1.401</v>
      </c>
      <c r="P118" s="32">
        <f t="shared" si="18"/>
        <v>1.1715044412677329</v>
      </c>
      <c r="Q118" s="32">
        <f t="shared" si="19"/>
        <v>1.5620059216903107E-2</v>
      </c>
      <c r="R118" s="32">
        <f t="shared" si="20"/>
        <v>15.620059216903107</v>
      </c>
      <c r="S118" s="32">
        <f t="shared" si="21"/>
        <v>0.10199898668637729</v>
      </c>
      <c r="T118" s="45">
        <v>12713711.7777778</v>
      </c>
      <c r="U118" s="37">
        <f t="shared" si="22"/>
        <v>8.0227543670339091E-9</v>
      </c>
      <c r="V118" s="44">
        <v>2.4744561442512789E-8</v>
      </c>
      <c r="W118" s="49">
        <f t="shared" si="23"/>
        <v>0.32422293624692367</v>
      </c>
    </row>
    <row r="119" spans="4:23" ht="13.5" thickBot="1" x14ac:dyDescent="0.25">
      <c r="D119" s="36">
        <v>3</v>
      </c>
      <c r="E119" s="22" t="s">
        <v>84</v>
      </c>
      <c r="F119" s="17">
        <v>1.246</v>
      </c>
      <c r="G119" s="32">
        <f t="shared" si="13"/>
        <v>2.6836177083149169</v>
      </c>
      <c r="H119" s="32">
        <f t="shared" si="14"/>
        <v>3.5781569444198892E-2</v>
      </c>
      <c r="I119" s="32">
        <f t="shared" si="15"/>
        <v>35.781569444198894</v>
      </c>
      <c r="J119" s="32">
        <f t="shared" si="16"/>
        <v>0.23365364847061879</v>
      </c>
      <c r="K119" s="46">
        <v>8255948.5</v>
      </c>
      <c r="L119" s="37">
        <f t="shared" si="17"/>
        <v>2.8301248302435363E-8</v>
      </c>
      <c r="M119" s="36">
        <v>2</v>
      </c>
      <c r="N119" s="22" t="s">
        <v>63</v>
      </c>
      <c r="O119" s="10">
        <v>1.4159999999999999</v>
      </c>
      <c r="P119" s="32">
        <f t="shared" si="18"/>
        <v>1.0812036013642723</v>
      </c>
      <c r="Q119" s="32">
        <f t="shared" si="19"/>
        <v>1.4416048018190299E-2</v>
      </c>
      <c r="R119" s="32">
        <f t="shared" si="20"/>
        <v>14.416048018190299</v>
      </c>
      <c r="S119" s="32">
        <f t="shared" si="21"/>
        <v>9.4136793558782655E-2</v>
      </c>
      <c r="T119" s="45">
        <v>12713711.7777778</v>
      </c>
      <c r="U119" s="37">
        <f t="shared" si="22"/>
        <v>7.4043517113014661E-9</v>
      </c>
      <c r="V119">
        <v>2.4744561442512789E-8</v>
      </c>
      <c r="W119" s="49">
        <f t="shared" si="23"/>
        <v>0.2992314787434584</v>
      </c>
    </row>
    <row r="120" spans="4:23" ht="13.5" thickBot="1" x14ac:dyDescent="0.25">
      <c r="D120" s="36">
        <v>3</v>
      </c>
      <c r="E120" s="22" t="s">
        <v>85</v>
      </c>
      <c r="F120" s="16">
        <v>1.3009999999999999</v>
      </c>
      <c r="G120" s="32">
        <f t="shared" si="13"/>
        <v>1.9998019053756209</v>
      </c>
      <c r="H120" s="32">
        <f t="shared" si="14"/>
        <v>2.6664025405008281E-2</v>
      </c>
      <c r="I120" s="32">
        <f t="shared" si="15"/>
        <v>26.664025405008282</v>
      </c>
      <c r="J120" s="32">
        <f t="shared" si="16"/>
        <v>0.17411608589470409</v>
      </c>
      <c r="K120" s="46">
        <v>8255948.5</v>
      </c>
      <c r="L120" s="37">
        <f t="shared" si="17"/>
        <v>2.1089773742496587E-8</v>
      </c>
      <c r="M120" s="36">
        <v>3</v>
      </c>
      <c r="N120" s="22" t="s">
        <v>61</v>
      </c>
      <c r="O120" s="14">
        <v>1.3580000000000001</v>
      </c>
      <c r="P120" s="32">
        <f t="shared" si="18"/>
        <v>1.4743766556324143</v>
      </c>
      <c r="Q120" s="32">
        <f t="shared" si="19"/>
        <v>1.9658355408432193E-2</v>
      </c>
      <c r="R120" s="32">
        <f t="shared" si="20"/>
        <v>19.658355408432193</v>
      </c>
      <c r="S120" s="32">
        <f t="shared" si="21"/>
        <v>0.12836906081706223</v>
      </c>
      <c r="T120" s="45">
        <v>12713711.7777778</v>
      </c>
      <c r="U120" s="37">
        <f t="shared" si="22"/>
        <v>1.0096898770462732E-8</v>
      </c>
      <c r="V120">
        <v>4.0327038726400745E-8</v>
      </c>
      <c r="W120" s="49">
        <f t="shared" si="23"/>
        <v>0.25037540789853818</v>
      </c>
    </row>
    <row r="121" spans="4:23" ht="13.5" thickBot="1" x14ac:dyDescent="0.25">
      <c r="D121" s="36">
        <v>3</v>
      </c>
      <c r="E121" s="22" t="s">
        <v>86</v>
      </c>
      <c r="F121" s="16">
        <v>1.3140000000000001</v>
      </c>
      <c r="G121" s="32">
        <f t="shared" si="13"/>
        <v>1.8655005560788269</v>
      </c>
      <c r="H121" s="32">
        <f t="shared" si="14"/>
        <v>2.4873340747717694E-2</v>
      </c>
      <c r="I121" s="32">
        <f t="shared" si="15"/>
        <v>24.873340747717695</v>
      </c>
      <c r="J121" s="32">
        <f t="shared" si="16"/>
        <v>0.16242291508259654</v>
      </c>
      <c r="K121" s="46">
        <v>8255948.5</v>
      </c>
      <c r="L121" s="37">
        <f t="shared" si="17"/>
        <v>1.967344092354701E-8</v>
      </c>
      <c r="M121" s="36">
        <v>3</v>
      </c>
      <c r="N121" s="22" t="s">
        <v>62</v>
      </c>
      <c r="O121" s="12">
        <v>1.427</v>
      </c>
      <c r="P121" s="32">
        <f t="shared" si="18"/>
        <v>1.0194378387655436</v>
      </c>
      <c r="Q121" s="32">
        <f t="shared" si="19"/>
        <v>1.3592504516873915E-2</v>
      </c>
      <c r="R121" s="32">
        <f t="shared" si="20"/>
        <v>13.592504516873916</v>
      </c>
      <c r="S121" s="32">
        <f t="shared" si="21"/>
        <v>8.8759054495186673E-2</v>
      </c>
      <c r="T121" s="45">
        <v>12713711.7777778</v>
      </c>
      <c r="U121" s="37">
        <f t="shared" si="22"/>
        <v>6.9813643762420304E-9</v>
      </c>
      <c r="V121">
        <v>4.0327038726400745E-8</v>
      </c>
      <c r="W121" s="49">
        <f t="shared" si="23"/>
        <v>0.1731186964559232</v>
      </c>
    </row>
    <row r="122" spans="4:23" ht="13.5" thickBot="1" x14ac:dyDescent="0.25">
      <c r="D122" s="36">
        <v>3</v>
      </c>
      <c r="E122" s="22" t="s">
        <v>33</v>
      </c>
      <c r="F122" s="14">
        <v>1.3460000000000001</v>
      </c>
      <c r="G122" s="32">
        <f t="shared" si="13"/>
        <v>1.572090743340476</v>
      </c>
      <c r="H122" s="32">
        <f t="shared" si="14"/>
        <v>2.0961209911206348E-2</v>
      </c>
      <c r="I122" s="32">
        <f t="shared" si="15"/>
        <v>20.96120991120635</v>
      </c>
      <c r="J122" s="32">
        <f t="shared" si="16"/>
        <v>0.13687670072017746</v>
      </c>
      <c r="K122" s="46">
        <v>8255948.5</v>
      </c>
      <c r="L122" s="37">
        <f t="shared" si="17"/>
        <v>1.6579161161213333E-8</v>
      </c>
      <c r="M122" s="38">
        <v>3</v>
      </c>
      <c r="N122" s="39" t="s">
        <v>63</v>
      </c>
      <c r="O122" s="43">
        <v>1.34</v>
      </c>
      <c r="P122" s="41">
        <f t="shared" si="18"/>
        <v>1.6233501027507369</v>
      </c>
      <c r="Q122" s="41">
        <f t="shared" si="19"/>
        <v>2.1644668036676494E-2</v>
      </c>
      <c r="R122" s="41">
        <f t="shared" si="20"/>
        <v>21.644668036676492</v>
      </c>
      <c r="S122" s="41">
        <f t="shared" si="21"/>
        <v>0.1413396822794975</v>
      </c>
      <c r="T122" s="45">
        <v>12713711.7777778</v>
      </c>
      <c r="U122" s="37">
        <f t="shared" si="22"/>
        <v>1.1117106062333744E-8</v>
      </c>
      <c r="V122">
        <v>4.0327038726400745E-8</v>
      </c>
      <c r="W122" s="49">
        <f t="shared" si="23"/>
        <v>0.27567375174155179</v>
      </c>
    </row>
    <row r="123" spans="4:23" x14ac:dyDescent="0.2">
      <c r="D123" s="36">
        <v>1</v>
      </c>
      <c r="E123" s="22" t="s">
        <v>34</v>
      </c>
      <c r="F123" s="19">
        <v>1.536</v>
      </c>
      <c r="G123" s="32">
        <f t="shared" si="13"/>
        <v>0.56913571199560087</v>
      </c>
      <c r="H123" s="32">
        <f t="shared" si="14"/>
        <v>7.5884761599413451E-3</v>
      </c>
      <c r="I123" s="32">
        <f t="shared" si="15"/>
        <v>7.5884761599413455</v>
      </c>
      <c r="J123" s="32">
        <f t="shared" si="16"/>
        <v>4.9552749324416986E-2</v>
      </c>
      <c r="K123" s="45">
        <v>11729729.555555556</v>
      </c>
      <c r="L123" s="37">
        <f t="shared" si="17"/>
        <v>4.2245432078992222E-9</v>
      </c>
    </row>
    <row r="124" spans="4:23" x14ac:dyDescent="0.2">
      <c r="D124" s="36">
        <v>1</v>
      </c>
      <c r="E124" s="22" t="s">
        <v>35</v>
      </c>
      <c r="F124" s="23">
        <v>1.6240000000000001</v>
      </c>
      <c r="G124" s="32">
        <f t="shared" si="13"/>
        <v>0.35550193065761448</v>
      </c>
      <c r="H124" s="32">
        <f t="shared" si="14"/>
        <v>4.7400257421015271E-3</v>
      </c>
      <c r="I124" s="32">
        <f t="shared" si="15"/>
        <v>4.7400257421015271</v>
      </c>
      <c r="J124" s="32">
        <f t="shared" si="16"/>
        <v>3.0952368095922972E-2</v>
      </c>
      <c r="K124" s="45">
        <v>11729729.555555556</v>
      </c>
      <c r="L124" s="37">
        <f t="shared" si="17"/>
        <v>2.6387963975915364E-9</v>
      </c>
    </row>
    <row r="125" spans="4:23" x14ac:dyDescent="0.2">
      <c r="D125" s="36">
        <v>1</v>
      </c>
      <c r="E125" s="22" t="s">
        <v>36</v>
      </c>
      <c r="F125" s="23">
        <v>1.611</v>
      </c>
      <c r="G125" s="32">
        <f t="shared" si="13"/>
        <v>0.38109527010174149</v>
      </c>
      <c r="H125" s="32">
        <f t="shared" si="14"/>
        <v>5.0812702680232205E-3</v>
      </c>
      <c r="I125" s="32">
        <f t="shared" si="15"/>
        <v>5.0812702680232205</v>
      </c>
      <c r="J125" s="32">
        <f t="shared" si="16"/>
        <v>3.3180694850191629E-2</v>
      </c>
      <c r="K125" s="45">
        <v>11729729.555555601</v>
      </c>
      <c r="L125" s="37">
        <f t="shared" si="17"/>
        <v>2.8287689578039859E-9</v>
      </c>
    </row>
    <row r="126" spans="4:23" x14ac:dyDescent="0.2">
      <c r="D126" s="36">
        <v>1</v>
      </c>
      <c r="E126" s="22" t="s">
        <v>90</v>
      </c>
      <c r="F126" s="20">
        <v>1.708</v>
      </c>
      <c r="G126" s="32">
        <f t="shared" si="13"/>
        <v>0.22685993919204384</v>
      </c>
      <c r="H126" s="32">
        <f t="shared" si="14"/>
        <v>3.0247991892272514E-3</v>
      </c>
      <c r="I126" s="32">
        <f t="shared" si="15"/>
        <v>3.0247991892272514</v>
      </c>
      <c r="J126" s="32">
        <f t="shared" si="16"/>
        <v>1.9751938705653952E-2</v>
      </c>
      <c r="K126" s="45">
        <v>11729729.555555601</v>
      </c>
      <c r="L126" s="37">
        <f t="shared" si="17"/>
        <v>1.6839210667307125E-9</v>
      </c>
    </row>
    <row r="127" spans="4:23" x14ac:dyDescent="0.2">
      <c r="D127" s="36">
        <v>2</v>
      </c>
      <c r="E127" s="22" t="s">
        <v>34</v>
      </c>
      <c r="F127" s="14">
        <v>1.345</v>
      </c>
      <c r="G127" s="32">
        <f t="shared" si="13"/>
        <v>1.5805201641818489</v>
      </c>
      <c r="H127" s="32">
        <f t="shared" si="14"/>
        <v>2.1073602189091319E-2</v>
      </c>
      <c r="I127" s="32">
        <f t="shared" si="15"/>
        <v>21.073602189091318</v>
      </c>
      <c r="J127" s="32">
        <f t="shared" si="16"/>
        <v>0.13761062229476631</v>
      </c>
      <c r="K127" s="45">
        <v>11729729.555555601</v>
      </c>
      <c r="L127" s="37">
        <f t="shared" si="17"/>
        <v>1.1731781337583287E-8</v>
      </c>
    </row>
    <row r="128" spans="4:23" x14ac:dyDescent="0.2">
      <c r="D128" s="36">
        <v>2</v>
      </c>
      <c r="E128" s="22" t="s">
        <v>35</v>
      </c>
      <c r="F128" s="10">
        <v>1.41</v>
      </c>
      <c r="G128" s="32">
        <f t="shared" si="13"/>
        <v>1.1164571668678995</v>
      </c>
      <c r="H128" s="32">
        <f t="shared" si="14"/>
        <v>1.4886095558238662E-2</v>
      </c>
      <c r="I128" s="32">
        <f t="shared" si="15"/>
        <v>14.886095558238662</v>
      </c>
      <c r="J128" s="32">
        <f t="shared" si="16"/>
        <v>9.7206203995298474E-2</v>
      </c>
      <c r="K128" s="45">
        <v>11729729.555555601</v>
      </c>
      <c r="L128" s="37">
        <f t="shared" si="17"/>
        <v>8.2871649797977047E-9</v>
      </c>
    </row>
    <row r="129" spans="4:12" x14ac:dyDescent="0.2">
      <c r="D129" s="36">
        <v>2</v>
      </c>
      <c r="E129" s="22" t="s">
        <v>36</v>
      </c>
      <c r="F129" s="12">
        <v>1.429</v>
      </c>
      <c r="G129" s="32">
        <f t="shared" si="13"/>
        <v>1.0085928582014383</v>
      </c>
      <c r="H129" s="32">
        <f t="shared" si="14"/>
        <v>1.3447904776019178E-2</v>
      </c>
      <c r="I129" s="32">
        <f t="shared" si="15"/>
        <v>13.447904776019177</v>
      </c>
      <c r="J129" s="32">
        <f t="shared" si="16"/>
        <v>8.7814818187405233E-2</v>
      </c>
      <c r="K129" s="45">
        <v>11729729.555555601</v>
      </c>
      <c r="L129" s="37">
        <f t="shared" si="17"/>
        <v>7.4865168690793164E-9</v>
      </c>
    </row>
    <row r="130" spans="4:12" x14ac:dyDescent="0.2">
      <c r="D130" s="36">
        <v>3</v>
      </c>
      <c r="E130" s="22" t="s">
        <v>34</v>
      </c>
      <c r="F130" s="9">
        <v>1.458</v>
      </c>
      <c r="G130" s="32">
        <f t="shared" si="13"/>
        <v>0.86370494774101969</v>
      </c>
      <c r="H130" s="32">
        <f t="shared" si="14"/>
        <v>1.1516065969880264E-2</v>
      </c>
      <c r="I130" s="32">
        <f t="shared" si="15"/>
        <v>11.516065969880264</v>
      </c>
      <c r="J130" s="32">
        <f t="shared" si="16"/>
        <v>7.5199910783318127E-2</v>
      </c>
      <c r="K130" s="45">
        <v>11729729.555555601</v>
      </c>
      <c r="L130" s="37">
        <f t="shared" si="17"/>
        <v>6.4110523970009935E-9</v>
      </c>
    </row>
    <row r="131" spans="4:12" x14ac:dyDescent="0.2">
      <c r="D131" s="36">
        <v>3</v>
      </c>
      <c r="E131" s="22" t="s">
        <v>35</v>
      </c>
      <c r="F131" s="10">
        <v>1.3959999999999999</v>
      </c>
      <c r="G131" s="32">
        <f t="shared" si="13"/>
        <v>1.2032506121738484</v>
      </c>
      <c r="H131" s="32">
        <f t="shared" si="14"/>
        <v>1.6043341495651314E-2</v>
      </c>
      <c r="I131" s="32">
        <f t="shared" si="15"/>
        <v>16.043341495651315</v>
      </c>
      <c r="J131" s="32">
        <f t="shared" si="16"/>
        <v>0.10476301996660309</v>
      </c>
      <c r="K131" s="45">
        <v>11729729.555555601</v>
      </c>
      <c r="L131" s="37">
        <f t="shared" si="17"/>
        <v>8.9314096689453293E-9</v>
      </c>
    </row>
    <row r="132" spans="4:12" x14ac:dyDescent="0.2">
      <c r="D132" s="36">
        <v>3</v>
      </c>
      <c r="E132" s="22" t="s">
        <v>36</v>
      </c>
      <c r="F132" s="11">
        <v>1.38</v>
      </c>
      <c r="G132" s="32">
        <f t="shared" si="13"/>
        <v>1.310735244739103</v>
      </c>
      <c r="H132" s="32">
        <f t="shared" si="14"/>
        <v>1.7476469929854709E-2</v>
      </c>
      <c r="I132" s="32">
        <f t="shared" si="15"/>
        <v>17.476469929854709</v>
      </c>
      <c r="J132" s="32">
        <f t="shared" si="16"/>
        <v>0.11412134864195125</v>
      </c>
      <c r="K132" s="45">
        <v>11729729.555555601</v>
      </c>
      <c r="L132" s="37">
        <f t="shared" si="17"/>
        <v>9.7292395448196409E-9</v>
      </c>
    </row>
    <row r="133" spans="4:12" x14ac:dyDescent="0.2">
      <c r="D133" s="36">
        <v>1</v>
      </c>
      <c r="E133" s="22" t="s">
        <v>37</v>
      </c>
      <c r="F133" s="23">
        <v>1.6180000000000001</v>
      </c>
      <c r="G133" s="32">
        <f t="shared" si="13"/>
        <v>0.3670933742888513</v>
      </c>
      <c r="H133" s="32">
        <f t="shared" si="14"/>
        <v>4.8945783238513512E-3</v>
      </c>
      <c r="I133" s="32">
        <f t="shared" si="15"/>
        <v>4.8945783238513512</v>
      </c>
      <c r="J133" s="32">
        <f t="shared" si="16"/>
        <v>3.1961596454749323E-2</v>
      </c>
      <c r="K133" s="45">
        <v>9007376.333333334</v>
      </c>
      <c r="L133" s="37">
        <f t="shared" si="17"/>
        <v>3.5483802687881464E-9</v>
      </c>
    </row>
    <row r="134" spans="4:12" x14ac:dyDescent="0.2">
      <c r="D134" s="36">
        <v>1</v>
      </c>
      <c r="E134" s="22" t="s">
        <v>38</v>
      </c>
      <c r="F134" s="23">
        <v>1.5980000000000001</v>
      </c>
      <c r="G134" s="32">
        <f t="shared" si="13"/>
        <v>0.40853112843933959</v>
      </c>
      <c r="H134" s="32">
        <f t="shared" si="14"/>
        <v>5.4470817125245284E-3</v>
      </c>
      <c r="I134" s="32">
        <f t="shared" si="15"/>
        <v>5.4470817125245281</v>
      </c>
      <c r="J134" s="32">
        <f t="shared" si="16"/>
        <v>3.5569443582785173E-2</v>
      </c>
      <c r="K134" s="45">
        <v>9007376.333333334</v>
      </c>
      <c r="L134" s="37">
        <f t="shared" si="17"/>
        <v>3.9489238893188434E-9</v>
      </c>
    </row>
    <row r="135" spans="4:12" x14ac:dyDescent="0.2">
      <c r="D135" s="36">
        <v>1</v>
      </c>
      <c r="E135" s="22" t="s">
        <v>39</v>
      </c>
      <c r="F135" s="20">
        <v>1.657</v>
      </c>
      <c r="G135" s="32">
        <f t="shared" si="13"/>
        <v>0.2979900485488291</v>
      </c>
      <c r="H135" s="32">
        <f t="shared" si="14"/>
        <v>3.9732006473177216E-3</v>
      </c>
      <c r="I135" s="32">
        <f t="shared" si="15"/>
        <v>3.9732006473177215</v>
      </c>
      <c r="J135" s="32">
        <f t="shared" si="16"/>
        <v>2.5945000226984722E-2</v>
      </c>
      <c r="K135" s="45">
        <v>9007376.3333333302</v>
      </c>
      <c r="L135" s="37">
        <f t="shared" si="17"/>
        <v>2.8804170345332224E-9</v>
      </c>
    </row>
    <row r="136" spans="4:12" x14ac:dyDescent="0.2">
      <c r="D136" s="36">
        <v>1</v>
      </c>
      <c r="E136" s="22" t="s">
        <v>91</v>
      </c>
      <c r="F136" s="20">
        <v>1.6919999999999999</v>
      </c>
      <c r="G136" s="32">
        <f t="shared" si="13"/>
        <v>0.24712500863072018</v>
      </c>
      <c r="H136" s="32">
        <f t="shared" si="14"/>
        <v>3.2950001150762694E-3</v>
      </c>
      <c r="I136" s="32">
        <f t="shared" si="15"/>
        <v>3.2950001150762693</v>
      </c>
      <c r="J136" s="32">
        <f t="shared" si="16"/>
        <v>2.1516350751448039E-2</v>
      </c>
      <c r="K136" s="45">
        <v>9007376.3333333302</v>
      </c>
      <c r="L136" s="37">
        <f t="shared" si="17"/>
        <v>2.3887478390153543E-9</v>
      </c>
    </row>
    <row r="137" spans="4:12" x14ac:dyDescent="0.2">
      <c r="D137" s="36">
        <v>2</v>
      </c>
      <c r="E137" s="22" t="s">
        <v>37</v>
      </c>
      <c r="F137" s="12">
        <v>1.4370000000000001</v>
      </c>
      <c r="G137" s="32">
        <f t="shared" si="13"/>
        <v>0.96635443808870147</v>
      </c>
      <c r="H137" s="32">
        <f t="shared" si="14"/>
        <v>1.2884725841182687E-2</v>
      </c>
      <c r="I137" s="32">
        <f t="shared" si="15"/>
        <v>12.884725841182687</v>
      </c>
      <c r="J137" s="32">
        <f t="shared" si="16"/>
        <v>8.4137259742922951E-2</v>
      </c>
      <c r="K137" s="45">
        <v>9007376.3333333302</v>
      </c>
      <c r="L137" s="37">
        <f t="shared" si="17"/>
        <v>9.3409286599427063E-9</v>
      </c>
    </row>
    <row r="138" spans="4:12" x14ac:dyDescent="0.2">
      <c r="D138" s="36">
        <v>2</v>
      </c>
      <c r="E138" s="22" t="s">
        <v>38</v>
      </c>
      <c r="F138" s="10">
        <v>1.413</v>
      </c>
      <c r="G138" s="32">
        <f t="shared" si="13"/>
        <v>1.0986889958430108</v>
      </c>
      <c r="H138" s="32">
        <f t="shared" si="14"/>
        <v>1.4649186611240145E-2</v>
      </c>
      <c r="I138" s="32">
        <f t="shared" si="15"/>
        <v>14.649186611240145</v>
      </c>
      <c r="J138" s="32">
        <f t="shared" si="16"/>
        <v>9.5659188571398157E-2</v>
      </c>
      <c r="K138" s="45">
        <v>9007376.3333333302</v>
      </c>
      <c r="L138" s="37">
        <f t="shared" si="17"/>
        <v>1.0620094579305523E-8</v>
      </c>
    </row>
    <row r="139" spans="4:12" x14ac:dyDescent="0.2">
      <c r="D139" s="36">
        <v>2</v>
      </c>
      <c r="E139" s="22" t="s">
        <v>39</v>
      </c>
      <c r="F139" s="7">
        <v>1.4810000000000001</v>
      </c>
      <c r="G139" s="32">
        <f t="shared" si="13"/>
        <v>0.76374698465892965</v>
      </c>
      <c r="H139" s="32">
        <f t="shared" si="14"/>
        <v>1.018329312878573E-2</v>
      </c>
      <c r="I139" s="32">
        <f t="shared" si="15"/>
        <v>10.18329312878573</v>
      </c>
      <c r="J139" s="32">
        <f t="shared" si="16"/>
        <v>6.6496904130970813E-2</v>
      </c>
      <c r="K139" s="45">
        <v>9007376.3333333302</v>
      </c>
      <c r="L139" s="37">
        <f t="shared" si="17"/>
        <v>7.382494265826076E-9</v>
      </c>
    </row>
    <row r="140" spans="4:12" x14ac:dyDescent="0.2">
      <c r="D140" s="36">
        <v>3</v>
      </c>
      <c r="E140" s="22" t="s">
        <v>37</v>
      </c>
      <c r="F140" s="11">
        <v>1.361</v>
      </c>
      <c r="G140" s="32">
        <f t="shared" si="13"/>
        <v>1.4509122744185152</v>
      </c>
      <c r="H140" s="32">
        <f t="shared" si="14"/>
        <v>1.9345496992246872E-2</v>
      </c>
      <c r="I140" s="32">
        <f t="shared" si="15"/>
        <v>19.345496992246872</v>
      </c>
      <c r="J140" s="32">
        <f t="shared" si="16"/>
        <v>0.12632609535937209</v>
      </c>
      <c r="K140" s="45">
        <v>9007376.3333333302</v>
      </c>
      <c r="L140" s="37">
        <f t="shared" si="17"/>
        <v>1.4024738246128437E-8</v>
      </c>
    </row>
    <row r="141" spans="4:12" x14ac:dyDescent="0.2">
      <c r="D141" s="36">
        <v>3</v>
      </c>
      <c r="E141" s="22" t="s">
        <v>38</v>
      </c>
      <c r="F141" s="15">
        <v>1.292</v>
      </c>
      <c r="G141" s="32">
        <f t="shared" si="13"/>
        <v>2.0984027720253908</v>
      </c>
      <c r="H141" s="32">
        <f t="shared" si="14"/>
        <v>2.7978703627005212E-2</v>
      </c>
      <c r="I141" s="32">
        <f t="shared" si="15"/>
        <v>27.978703627005213</v>
      </c>
      <c r="J141" s="32">
        <f t="shared" si="16"/>
        <v>0.18270093468434404</v>
      </c>
      <c r="K141" s="45">
        <v>9007376.3333333302</v>
      </c>
      <c r="L141" s="37">
        <f t="shared" si="17"/>
        <v>2.0283479664131287E-8</v>
      </c>
    </row>
    <row r="142" spans="4:12" ht="13.5" thickBot="1" x14ac:dyDescent="0.25">
      <c r="D142" s="38">
        <v>3</v>
      </c>
      <c r="E142" s="39" t="s">
        <v>39</v>
      </c>
      <c r="F142" s="40">
        <v>1.3149999999999999</v>
      </c>
      <c r="G142" s="41">
        <f t="shared" si="13"/>
        <v>1.855551243426343</v>
      </c>
      <c r="H142" s="41">
        <f t="shared" si="14"/>
        <v>2.4740683245684576E-2</v>
      </c>
      <c r="I142" s="41">
        <f t="shared" si="15"/>
        <v>24.740683245684576</v>
      </c>
      <c r="J142" s="41">
        <f t="shared" si="16"/>
        <v>0.16155666159432028</v>
      </c>
      <c r="K142" s="45">
        <v>9007376.3333333302</v>
      </c>
      <c r="L142" s="37">
        <f t="shared" si="17"/>
        <v>1.7936039931678255E-8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Plate 2 - 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Alise ZAGARE</cp:lastModifiedBy>
  <dcterms:created xsi:type="dcterms:W3CDTF">2011-01-18T20:51:17Z</dcterms:created>
  <dcterms:modified xsi:type="dcterms:W3CDTF">2024-09-17T09:11:29Z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