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sktop\IRIs\Manuscript\Data manuscript\SUPPL Figure S1 Toxicity study\Partials\D\"/>
    </mc:Choice>
  </mc:AlternateContent>
  <bookViews>
    <workbookView xWindow="0" yWindow="0" windowWidth="23040" windowHeight="8616" activeTab="3"/>
  </bookViews>
  <sheets>
    <sheet name="iPSC-1" sheetId="1" r:id="rId1"/>
    <sheet name="iPSC-2" sheetId="2" r:id="rId2"/>
    <sheet name="iPSC-3" sheetId="3" r:id="rId3"/>
    <sheet name="Recovery (%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M12" i="4" l="1"/>
  <c r="M11" i="4"/>
  <c r="M10" i="4"/>
  <c r="L12" i="4"/>
  <c r="L11" i="4"/>
  <c r="L10" i="4"/>
  <c r="K12" i="4"/>
  <c r="K11" i="4"/>
  <c r="K10" i="4"/>
  <c r="J12" i="4"/>
  <c r="J11" i="4"/>
  <c r="J10" i="4"/>
  <c r="I12" i="4"/>
  <c r="I11" i="4"/>
  <c r="I10" i="4"/>
  <c r="H12" i="4"/>
  <c r="H11" i="4"/>
  <c r="H10" i="4"/>
  <c r="G12" i="4"/>
  <c r="G11" i="4"/>
  <c r="G10" i="4"/>
  <c r="H4" i="3" l="1"/>
  <c r="G4" i="3"/>
  <c r="M6" i="4" l="1"/>
  <c r="M5" i="4"/>
  <c r="M4" i="4"/>
  <c r="L6" i="4"/>
  <c r="L5" i="4"/>
  <c r="L4" i="4"/>
  <c r="K6" i="4"/>
  <c r="K5" i="4"/>
  <c r="K4" i="4"/>
  <c r="J6" i="4"/>
  <c r="J5" i="4"/>
  <c r="J4" i="4"/>
  <c r="I6" i="4"/>
  <c r="I5" i="4"/>
  <c r="I4" i="4"/>
  <c r="H6" i="4"/>
  <c r="H5" i="4"/>
  <c r="H4" i="4"/>
  <c r="G6" i="4"/>
  <c r="G5" i="4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K6" i="3" l="1"/>
  <c r="H13" i="1" l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4" i="1"/>
  <c r="H4" i="1" s="1"/>
  <c r="G24" i="3"/>
  <c r="G23" i="3"/>
  <c r="G22" i="3"/>
  <c r="Q6" i="3" s="1"/>
  <c r="G21" i="3"/>
  <c r="G20" i="3"/>
  <c r="G19" i="3"/>
  <c r="G18" i="3"/>
  <c r="G17" i="3"/>
  <c r="G16" i="3"/>
  <c r="G15" i="3"/>
  <c r="G14" i="3"/>
  <c r="G13" i="3"/>
  <c r="N6" i="3" s="1"/>
  <c r="G12" i="3"/>
  <c r="G11" i="3"/>
  <c r="G10" i="3"/>
  <c r="M6" i="3" s="1"/>
  <c r="G9" i="3"/>
  <c r="G8" i="3"/>
  <c r="G7" i="3"/>
  <c r="G6" i="3"/>
  <c r="G5" i="3"/>
  <c r="G5" i="2"/>
  <c r="H5" i="2" s="1"/>
  <c r="G6" i="2"/>
  <c r="H6" i="2" s="1"/>
  <c r="G7" i="2"/>
  <c r="H7" i="2" s="1"/>
  <c r="L6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P6" i="2" s="1"/>
  <c r="G20" i="2"/>
  <c r="H20" i="2" s="1"/>
  <c r="G21" i="2"/>
  <c r="H21" i="2" s="1"/>
  <c r="G22" i="2"/>
  <c r="H22" i="2" s="1"/>
  <c r="G23" i="2"/>
  <c r="H23" i="2" s="1"/>
  <c r="G24" i="2"/>
  <c r="H24" i="2" s="1"/>
  <c r="G4" i="2"/>
  <c r="H4" i="2" s="1"/>
  <c r="L6" i="3" l="1"/>
  <c r="P6" i="3"/>
  <c r="O6" i="3"/>
  <c r="Q6" i="2"/>
  <c r="K6" i="2"/>
  <c r="N6" i="2"/>
  <c r="M6" i="2"/>
  <c r="O6" i="2"/>
  <c r="M7" i="1"/>
  <c r="K7" i="1"/>
  <c r="O7" i="1"/>
  <c r="Q7" i="1"/>
  <c r="P7" i="1"/>
  <c r="L7" i="1"/>
  <c r="N7" i="1"/>
</calcChain>
</file>

<file path=xl/sharedStrings.xml><?xml version="1.0" encoding="utf-8"?>
<sst xmlns="http://schemas.openxmlformats.org/spreadsheetml/2006/main" count="201" uniqueCount="112">
  <si>
    <t>Viable cells/mL</t>
  </si>
  <si>
    <t>Total/mL</t>
  </si>
  <si>
    <t>Viability (%)</t>
  </si>
  <si>
    <t>Volume (mL)</t>
  </si>
  <si>
    <t>B-Cl4_A.1</t>
  </si>
  <si>
    <t>Cellometer</t>
  </si>
  <si>
    <t>B-Cl4_A.2</t>
  </si>
  <si>
    <t>B-Cl4_A.3</t>
  </si>
  <si>
    <t>B-Cl4_B.1</t>
  </si>
  <si>
    <t>B-Cl4_B.2</t>
  </si>
  <si>
    <t>B-Cl4_B.3</t>
  </si>
  <si>
    <t>B-Cl4_C.1</t>
  </si>
  <si>
    <t>B-Cl4_C.2</t>
  </si>
  <si>
    <t>B-Cl4_C.3</t>
  </si>
  <si>
    <t>B-Cl4_D.1</t>
  </si>
  <si>
    <t>B-Cl4_D.2</t>
  </si>
  <si>
    <t>B-Cl4_D.3</t>
  </si>
  <si>
    <t>B-Cl4_E.1</t>
  </si>
  <si>
    <t>B-Cl4_E.2</t>
  </si>
  <si>
    <t>B-Cl4_E.3</t>
  </si>
  <si>
    <t>G-Cl3_A.1</t>
  </si>
  <si>
    <t>G-Cl3_A.2</t>
  </si>
  <si>
    <t>G-Cl3_A.3</t>
  </si>
  <si>
    <t>G-Cl3_B.1</t>
  </si>
  <si>
    <t>G-Cl3_B.2</t>
  </si>
  <si>
    <t>G-Cl3_B.3</t>
  </si>
  <si>
    <t>G-Cl3_C.1</t>
  </si>
  <si>
    <t>G-Cl3_C.2</t>
  </si>
  <si>
    <t>G-Cl3_C.3</t>
  </si>
  <si>
    <t>G-Cl3_D.1</t>
  </si>
  <si>
    <t>G-Cl3_D.2</t>
  </si>
  <si>
    <t>G-Cl3_D.3</t>
  </si>
  <si>
    <t>G-Cl3_E.1</t>
  </si>
  <si>
    <t>G-Cl3_E.2</t>
  </si>
  <si>
    <t>G-Cl3_E.3</t>
  </si>
  <si>
    <t>G-Cl3_CS5.1</t>
  </si>
  <si>
    <t>G-Cl3_CS5.2</t>
  </si>
  <si>
    <t>G-Cl3_CS5.3</t>
  </si>
  <si>
    <t>G-Cl3_CS10.1</t>
  </si>
  <si>
    <t>G-Cl3_CS10.2</t>
  </si>
  <si>
    <t>G-Cl3_CS10.3</t>
  </si>
  <si>
    <t>Yield viable cells initial</t>
  </si>
  <si>
    <t>Yield viable cells post-incubation</t>
  </si>
  <si>
    <t>J-Cl5_A.1</t>
  </si>
  <si>
    <t>J-Cl5_A.2</t>
  </si>
  <si>
    <t>J-Cl5_A.3</t>
  </si>
  <si>
    <t>J-Cl5_B.1</t>
  </si>
  <si>
    <t>J-Cl5_B.2</t>
  </si>
  <si>
    <t>J-Cl5_B.3</t>
  </si>
  <si>
    <t>J-Cl5_C.1</t>
  </si>
  <si>
    <t>J-Cl5_C.2</t>
  </si>
  <si>
    <t>J-Cl5_C.3</t>
  </si>
  <si>
    <t>J-Cl5_D.1</t>
  </si>
  <si>
    <t>J-Cl5_D.2</t>
  </si>
  <si>
    <t>J-Cl5_D.3</t>
  </si>
  <si>
    <t>J-Cl5_E.1</t>
  </si>
  <si>
    <t>J-Cl5_E.2</t>
  </si>
  <si>
    <t>J-Cl5_E.3</t>
  </si>
  <si>
    <t>J-Cl5_CS5.1</t>
  </si>
  <si>
    <t>J-Cl5_CS5.2</t>
  </si>
  <si>
    <t>J-Cl5_CS5.3</t>
  </si>
  <si>
    <t>J-Cl5_CS10.1</t>
  </si>
  <si>
    <t>J-Cl5_CS10.2</t>
  </si>
  <si>
    <t>J-Cl5_CS10.3</t>
  </si>
  <si>
    <t>B-Cl4</t>
  </si>
  <si>
    <t>G-Cl3</t>
  </si>
  <si>
    <t>J-Cl5</t>
  </si>
  <si>
    <t>A</t>
  </si>
  <si>
    <t>B</t>
  </si>
  <si>
    <t>C</t>
  </si>
  <si>
    <t>D</t>
  </si>
  <si>
    <t>E</t>
  </si>
  <si>
    <t>CS10</t>
  </si>
  <si>
    <t>Recovery (%)</t>
  </si>
  <si>
    <t>B-Cl4_CS5.1</t>
  </si>
  <si>
    <t>B-Cl4_CS5.2</t>
  </si>
  <si>
    <t>B-Cl4_CS5.3</t>
  </si>
  <si>
    <t>B-Cl4_CS10.1</t>
  </si>
  <si>
    <t>B-Cl4_CS10.2</t>
  </si>
  <si>
    <t>B-Cl4_CS10.3</t>
  </si>
  <si>
    <t>A.1</t>
  </si>
  <si>
    <t>A.2</t>
  </si>
  <si>
    <t>A.3</t>
  </si>
  <si>
    <t>B.1</t>
  </si>
  <si>
    <t>B.2</t>
  </si>
  <si>
    <t>B.3</t>
  </si>
  <si>
    <t>C.1</t>
  </si>
  <si>
    <t>C.2</t>
  </si>
  <si>
    <t>C.3</t>
  </si>
  <si>
    <t>D.1</t>
  </si>
  <si>
    <t>D.2</t>
  </si>
  <si>
    <t>D.3</t>
  </si>
  <si>
    <t>E.1</t>
  </si>
  <si>
    <t>E.2</t>
  </si>
  <si>
    <t>E.3</t>
  </si>
  <si>
    <t>CS5.1</t>
  </si>
  <si>
    <t>CS5.2</t>
  </si>
  <si>
    <t>CS5.3</t>
  </si>
  <si>
    <t>CS10.1</t>
  </si>
  <si>
    <t>CS10.2</t>
  </si>
  <si>
    <t>CS10.3</t>
  </si>
  <si>
    <t>CS5</t>
  </si>
  <si>
    <t>recovery (%)</t>
  </si>
  <si>
    <t>iPSC-1</t>
  </si>
  <si>
    <t>iPSC-2</t>
  </si>
  <si>
    <t>iPSC-3</t>
  </si>
  <si>
    <t>StDev Recovery (%)</t>
  </si>
  <si>
    <t>i</t>
  </si>
  <si>
    <t>ii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</si>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</sst>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1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'Recovery (%)'!$F$4</c:f>
              <c:strCache>
                <c:ptCount val="1"/>
                <c:pt idx="0">
                  <c:v>iPSC-1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'Recovery (%)'!$G$10:$M$10</c:f>
                <c:numCache>
                  <c:formatCode>General</c:formatCode>
                  <c:ptCount val="7"/>
                  <c:pt idx="0">
                    <c:v>12.071051201944552</c:v>
                  </c:pt>
                  <c:pt idx="1">
                    <c:v>3.6171535162766602</c:v>
                  </c:pt>
                  <c:pt idx="2">
                    <c:v>12.044544317969011</c:v>
                  </c:pt>
                  <c:pt idx="3">
                    <c:v>11.998158055366158</c:v>
                  </c:pt>
                  <c:pt idx="4">
                    <c:v>14.405731837084353</c:v>
                  </c:pt>
                  <c:pt idx="5">
                    <c:v>5.6438160526754109</c:v>
                  </c:pt>
                  <c:pt idx="6">
                    <c:v>5.9138821996075883</c:v>
                  </c:pt>
                </c:numCache>
              </c:numRef>
            </c:plus>
            <c:minus>
              <c:numRef>
                <c:f>'Recovery (%)'!$G$10:$M$10</c:f>
                <c:numCache>
                  <c:formatCode>General</c:formatCode>
                  <c:ptCount val="7"/>
                  <c:pt idx="0">
                    <c:v>12.071051201944552</c:v>
                  </c:pt>
                  <c:pt idx="1">
                    <c:v>3.6171535162766602</c:v>
                  </c:pt>
                  <c:pt idx="2">
                    <c:v>12.044544317969011</c:v>
                  </c:pt>
                  <c:pt idx="3">
                    <c:v>11.998158055366158</c:v>
                  </c:pt>
                  <c:pt idx="4">
                    <c:v>14.405731837084353</c:v>
                  </c:pt>
                  <c:pt idx="5">
                    <c:v>5.6438160526754109</c:v>
                  </c:pt>
                  <c:pt idx="6">
                    <c:v>5.9138821996075883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'Recovery (%)'!$G$3:$M$3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CS5</c:v>
                </c:pt>
                <c:pt idx="6">
                  <c:v>CS10</c:v>
                </c:pt>
              </c:strCache>
            </c:strRef>
          </c:cat>
          <c:val>
            <c:numRef>
              <c:f>'Recovery (%)'!$G$4:$M$4</c:f>
              <c:numCache>
                <c:formatCode>0.0</c:formatCode>
                <c:ptCount val="7"/>
                <c:pt idx="0">
                  <c:v>62.036629701786161</c:v>
                </c:pt>
                <c:pt idx="1">
                  <c:v>83.889901407941068</c:v>
                </c:pt>
                <c:pt idx="2">
                  <c:v>68.987779307665491</c:v>
                </c:pt>
                <c:pt idx="3">
                  <c:v>76.74830934710613</c:v>
                </c:pt>
                <c:pt idx="4">
                  <c:v>81.604591948473882</c:v>
                </c:pt>
                <c:pt idx="5">
                  <c:v>72.320522269388462</c:v>
                </c:pt>
                <c:pt idx="6">
                  <c:v>62.322293384219556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5-4541-B5FE-6ED77781C41B}"/>
            </c:ext>
          </c:extLst>
        </c:ser>
        <c:ser>
          <c:idx val="1"/>
          <c:order val="1"/>
          <c:tx>
            <c:strRef>
              <c:f>'Recovery (%)'!$F$5</c:f>
              <c:strCache>
                <c:ptCount val="1"/>
                <c:pt idx="0">
                  <c:v>iPSC-2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'Recovery (%)'!$G$11:$M$11</c:f>
                <c:numCache>
                  <c:formatCode>General</c:formatCode>
                  <c:ptCount val="7"/>
                  <c:pt idx="0">
                    <c:v>3.5503527456600628</c:v>
                  </c:pt>
                  <c:pt idx="1">
                    <c:v>16.617782670693451</c:v>
                  </c:pt>
                  <c:pt idx="2">
                    <c:v>9.6466646734496688</c:v>
                  </c:pt>
                  <c:pt idx="3">
                    <c:v>3.2173171464102284</c:v>
                  </c:pt>
                  <c:pt idx="4">
                    <c:v>4.0449305245785192</c:v>
                  </c:pt>
                  <c:pt idx="5">
                    <c:v>8.5724824399180779</c:v>
                  </c:pt>
                  <c:pt idx="6">
                    <c:v>13.588627455889633</c:v>
                  </c:pt>
                </c:numCache>
              </c:numRef>
            </c:plus>
            <c:minus>
              <c:numRef>
                <c:f>'Recovery (%)'!$G$11:$M$11</c:f>
                <c:numCache>
                  <c:formatCode>General</c:formatCode>
                  <c:ptCount val="7"/>
                  <c:pt idx="0">
                    <c:v>3.5503527456600628</c:v>
                  </c:pt>
                  <c:pt idx="1">
                    <c:v>16.617782670693451</c:v>
                  </c:pt>
                  <c:pt idx="2">
                    <c:v>9.6466646734496688</c:v>
                  </c:pt>
                  <c:pt idx="3">
                    <c:v>3.2173171464102284</c:v>
                  </c:pt>
                  <c:pt idx="4">
                    <c:v>4.0449305245785192</c:v>
                  </c:pt>
                  <c:pt idx="5">
                    <c:v>8.5724824399180779</c:v>
                  </c:pt>
                  <c:pt idx="6">
                    <c:v>13.588627455889633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'Recovery (%)'!$G$5:$M$5</c:f>
              <c:numCache>
                <c:formatCode>0.0</c:formatCode>
                <c:ptCount val="7"/>
                <c:pt idx="0">
                  <c:v>48.208125654729734</c:v>
                </c:pt>
                <c:pt idx="1">
                  <c:v>45.483560306307872</c:v>
                </c:pt>
                <c:pt idx="2">
                  <c:v>59.996041039738621</c:v>
                </c:pt>
                <c:pt idx="3">
                  <c:v>41.535720719819047</c:v>
                </c:pt>
                <c:pt idx="4">
                  <c:v>37.865898005618163</c:v>
                </c:pt>
                <c:pt idx="5">
                  <c:v>49.709416765084633</c:v>
                </c:pt>
                <c:pt idx="6">
                  <c:v>52.21156861567615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5-4541-B5FE-6ED77781C41B}"/>
            </c:ext>
          </c:extLst>
        </c:ser>
        <c:ser>
          <c:idx val="2"/>
          <c:order val="2"/>
          <c:tx>
            <c:strRef>
              <c:f>'Recovery (%)'!$F$6</c:f>
              <c:strCache>
                <c:ptCount val="1"/>
                <c:pt idx="0">
                  <c:v>iPSC-3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'Recovery (%)'!$G$12:$M$12</c:f>
                <c:numCache>
                  <c:formatCode>General</c:formatCode>
                  <c:ptCount val="7"/>
                  <c:pt idx="0">
                    <c:v>23.455100194702034</c:v>
                  </c:pt>
                  <c:pt idx="1">
                    <c:v>2.2956901900676252</c:v>
                  </c:pt>
                  <c:pt idx="2">
                    <c:v>12.440879201217474</c:v>
                  </c:pt>
                  <c:pt idx="3">
                    <c:v>15.461935179551245</c:v>
                  </c:pt>
                  <c:pt idx="4">
                    <c:v>4.992653666747505</c:v>
                  </c:pt>
                  <c:pt idx="5">
                    <c:v>8.5724824399180779</c:v>
                  </c:pt>
                  <c:pt idx="6">
                    <c:v>13.563745638970907</c:v>
                  </c:pt>
                </c:numCache>
              </c:numRef>
            </c:plus>
            <c:minus>
              <c:numRef>
                <c:f>'Recovery (%)'!$G$12:$M$12</c:f>
                <c:numCache>
                  <c:formatCode>General</c:formatCode>
                  <c:ptCount val="7"/>
                  <c:pt idx="0">
                    <c:v>23.455100194702034</c:v>
                  </c:pt>
                  <c:pt idx="1">
                    <c:v>2.2956901900676252</c:v>
                  </c:pt>
                  <c:pt idx="2">
                    <c:v>12.440879201217474</c:v>
                  </c:pt>
                  <c:pt idx="3">
                    <c:v>15.461935179551245</c:v>
                  </c:pt>
                  <c:pt idx="4">
                    <c:v>4.992653666747505</c:v>
                  </c:pt>
                  <c:pt idx="5">
                    <c:v>8.5724824399180779</c:v>
                  </c:pt>
                  <c:pt idx="6">
                    <c:v>13.563745638970907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'Recovery (%)'!$G$6:$M$6</c:f>
              <c:numCache>
                <c:formatCode>0.0</c:formatCode>
                <c:ptCount val="7"/>
                <c:pt idx="0">
                  <c:v>43.697606854675733</c:v>
                </c:pt>
                <c:pt idx="1">
                  <c:v>60.197138496212716</c:v>
                </c:pt>
                <c:pt idx="2">
                  <c:v>47.311337127750129</c:v>
                </c:pt>
                <c:pt idx="3">
                  <c:v>48.785358686504139</c:v>
                </c:pt>
                <c:pt idx="4">
                  <c:v>56.20301556281472</c:v>
                </c:pt>
                <c:pt idx="5">
                  <c:v>55.917721067571996</c:v>
                </c:pt>
                <c:pt idx="6">
                  <c:v>48.690260521423248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5-4541-B5FE-6ED77781C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58224"/>
        <c:axId val="478856912"/>
      </c:lineChart>
      <c:catAx>
        <c:axId val="4788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856912"/>
        <c:crosses val="autoZero"/>
        <c:auto val="1"/>
        <c:lblAlgn val="ctr"/>
        <c:lblOffset val="100"/>
        <c:noMultiLvlLbl val="0"/>
      </c:catAx>
      <c:valAx>
        <c:axId val="478856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Recovery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85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146474</xdr:colOff>
      <xdr:row>14</xdr:row>
      <xdr:rowOff>45720</xdr:rowOff>
    </xdr:from>
    <xdr:to>
      <xdr:col>11</xdr:col>
      <xdr:colOff>198120</xdr:colOff>
      <xdr:row>27</xdr:row>
      <xdr:rowOff>49106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J5" sqref="J5"/>
    </sheetView>
  </sheetViews>
  <sheetFormatPr defaultRowHeight="14.4" x14ac:dyDescent="0.3"/>
  <cols>
    <col min="1" max="1" width="11.44140625" bestFit="1" customWidth="1"/>
    <col min="2" max="8" width="12.33203125" customWidth="1"/>
    <col min="10" max="10" width="11.44140625" bestFit="1" customWidth="1"/>
    <col min="11" max="17" width="7.33203125" bestFit="1" customWidth="1"/>
  </cols>
  <sheetData>
    <row r="2" spans="1:17" x14ac:dyDescent="0.3">
      <c r="A2" s="4"/>
      <c r="B2" s="10" t="s">
        <v>5</v>
      </c>
      <c r="C2" s="11"/>
      <c r="D2" s="11"/>
      <c r="E2" s="11"/>
      <c r="F2" s="11"/>
      <c r="G2" s="11"/>
      <c r="H2" s="12"/>
    </row>
    <row r="3" spans="1:17" ht="43.2" x14ac:dyDescent="0.3">
      <c r="A3" s="4"/>
      <c r="B3" s="6" t="s">
        <v>41</v>
      </c>
      <c r="C3" s="6" t="s">
        <v>3</v>
      </c>
      <c r="D3" s="6" t="s">
        <v>0</v>
      </c>
      <c r="E3" s="6" t="s">
        <v>1</v>
      </c>
      <c r="F3" s="6" t="s">
        <v>2</v>
      </c>
      <c r="G3" s="6" t="s">
        <v>42</v>
      </c>
      <c r="H3" s="6" t="s">
        <v>102</v>
      </c>
    </row>
    <row r="4" spans="1:17" x14ac:dyDescent="0.3">
      <c r="A4" s="5" t="s">
        <v>4</v>
      </c>
      <c r="B4" s="2">
        <v>350062</v>
      </c>
      <c r="C4" s="1">
        <v>0.5</v>
      </c>
      <c r="D4" s="2">
        <v>436000</v>
      </c>
      <c r="E4" s="2">
        <v>655600</v>
      </c>
      <c r="F4" s="1">
        <v>68.3</v>
      </c>
      <c r="G4" s="2">
        <f>C4*D4</f>
        <v>218000</v>
      </c>
      <c r="H4" s="3">
        <f>(G4/B4)*100</f>
        <v>62.274682770480659</v>
      </c>
    </row>
    <row r="5" spans="1:17" x14ac:dyDescent="0.3">
      <c r="A5" s="5" t="s">
        <v>6</v>
      </c>
      <c r="B5" s="2">
        <v>350062</v>
      </c>
      <c r="C5" s="1">
        <v>0.5</v>
      </c>
      <c r="D5" s="2">
        <v>518000</v>
      </c>
      <c r="E5" s="2">
        <v>656300</v>
      </c>
      <c r="F5" s="1">
        <v>73.400000000000006</v>
      </c>
      <c r="G5" s="2">
        <f t="shared" ref="G5:G24" si="0">C5*D5</f>
        <v>259000</v>
      </c>
      <c r="H5" s="3">
        <f t="shared" ref="H5:H24" si="1">(G5/B5)*100</f>
        <v>73.986893750249962</v>
      </c>
      <c r="J5" s="4" t="s">
        <v>103</v>
      </c>
      <c r="K5" s="4" t="s">
        <v>107</v>
      </c>
      <c r="L5" s="4" t="s">
        <v>108</v>
      </c>
      <c r="M5" s="4" t="s">
        <v>109</v>
      </c>
      <c r="N5" s="4" t="s">
        <v>110</v>
      </c>
      <c r="O5" s="4" t="s">
        <v>111</v>
      </c>
      <c r="P5" s="4" t="s">
        <v>101</v>
      </c>
      <c r="Q5" s="4" t="s">
        <v>72</v>
      </c>
    </row>
    <row r="6" spans="1:17" x14ac:dyDescent="0.3">
      <c r="A6" s="5" t="s">
        <v>7</v>
      </c>
      <c r="B6" s="2">
        <v>350062</v>
      </c>
      <c r="C6" s="1">
        <v>0.5</v>
      </c>
      <c r="D6" s="2">
        <v>349000</v>
      </c>
      <c r="E6" s="2">
        <v>600600</v>
      </c>
      <c r="F6" s="1">
        <v>70</v>
      </c>
      <c r="G6" s="2">
        <f t="shared" si="0"/>
        <v>174500</v>
      </c>
      <c r="H6" s="3">
        <f t="shared" si="1"/>
        <v>49.84831258462787</v>
      </c>
      <c r="J6" s="4" t="s">
        <v>64</v>
      </c>
      <c r="K6" s="4" t="s">
        <v>67</v>
      </c>
      <c r="L6" s="4" t="s">
        <v>68</v>
      </c>
      <c r="M6" s="4" t="s">
        <v>69</v>
      </c>
      <c r="N6" s="4" t="s">
        <v>70</v>
      </c>
      <c r="O6" s="4" t="s">
        <v>71</v>
      </c>
      <c r="P6" s="4" t="s">
        <v>101</v>
      </c>
      <c r="Q6" s="4" t="s">
        <v>72</v>
      </c>
    </row>
    <row r="7" spans="1:17" x14ac:dyDescent="0.3">
      <c r="A7" s="5" t="s">
        <v>8</v>
      </c>
      <c r="B7" s="2">
        <v>350062</v>
      </c>
      <c r="C7" s="1">
        <v>0.5</v>
      </c>
      <c r="D7" s="2">
        <v>578000</v>
      </c>
      <c r="E7" s="2">
        <v>648900</v>
      </c>
      <c r="F7" s="1">
        <v>78.7</v>
      </c>
      <c r="G7" s="2">
        <f t="shared" si="0"/>
        <v>289000</v>
      </c>
      <c r="H7" s="3">
        <f t="shared" si="1"/>
        <v>82.556804223251874</v>
      </c>
      <c r="J7" s="5" t="s">
        <v>73</v>
      </c>
      <c r="K7" s="3">
        <f>AVERAGE(H4:H6)</f>
        <v>62.036629701786161</v>
      </c>
      <c r="L7" s="3">
        <f>AVERAGE(H7:H9)</f>
        <v>83.889901407941068</v>
      </c>
      <c r="M7" s="3">
        <f>AVERAGE(H10:H12)</f>
        <v>68.987779307665491</v>
      </c>
      <c r="N7" s="3">
        <f>AVERAGE(H13:H15)</f>
        <v>76.74830934710613</v>
      </c>
      <c r="O7" s="3">
        <f>AVERAGE(H16:H18)</f>
        <v>81.604591948473882</v>
      </c>
      <c r="P7" s="3">
        <f>AVERAGE(H19:H21)</f>
        <v>72.320522269388462</v>
      </c>
      <c r="Q7" s="3">
        <f>AVERAGE(H22:H24)</f>
        <v>62.322293384219556</v>
      </c>
    </row>
    <row r="8" spans="1:17" x14ac:dyDescent="0.3">
      <c r="A8" s="5" t="s">
        <v>9</v>
      </c>
      <c r="B8" s="2">
        <v>350062</v>
      </c>
      <c r="C8" s="1">
        <v>0.5</v>
      </c>
      <c r="D8" s="2">
        <v>616000</v>
      </c>
      <c r="E8" s="2">
        <v>679600</v>
      </c>
      <c r="F8" s="1">
        <v>63.6</v>
      </c>
      <c r="G8" s="2">
        <f t="shared" si="0"/>
        <v>308000</v>
      </c>
      <c r="H8" s="3">
        <f t="shared" si="1"/>
        <v>87.984414189486444</v>
      </c>
    </row>
    <row r="9" spans="1:17" x14ac:dyDescent="0.3">
      <c r="A9" s="5" t="s">
        <v>10</v>
      </c>
      <c r="B9" s="2">
        <v>350062</v>
      </c>
      <c r="C9" s="1">
        <v>0.5</v>
      </c>
      <c r="D9" s="2">
        <v>568000</v>
      </c>
      <c r="E9" s="2">
        <v>666000</v>
      </c>
      <c r="F9" s="1">
        <v>78</v>
      </c>
      <c r="G9" s="2">
        <f t="shared" si="0"/>
        <v>284000</v>
      </c>
      <c r="H9" s="3">
        <f t="shared" si="1"/>
        <v>81.1284858110849</v>
      </c>
    </row>
    <row r="10" spans="1:17" x14ac:dyDescent="0.3">
      <c r="A10" s="5" t="s">
        <v>11</v>
      </c>
      <c r="B10" s="2">
        <v>350062</v>
      </c>
      <c r="C10" s="1">
        <v>0.5</v>
      </c>
      <c r="D10" s="2">
        <v>578000</v>
      </c>
      <c r="E10" s="2">
        <v>584700</v>
      </c>
      <c r="F10" s="1">
        <v>66.7</v>
      </c>
      <c r="G10" s="2">
        <f t="shared" si="0"/>
        <v>289000</v>
      </c>
      <c r="H10" s="3">
        <f t="shared" si="1"/>
        <v>82.556804223251874</v>
      </c>
    </row>
    <row r="11" spans="1:17" x14ac:dyDescent="0.3">
      <c r="A11" s="5" t="s">
        <v>12</v>
      </c>
      <c r="B11" s="2">
        <v>350062</v>
      </c>
      <c r="C11" s="1">
        <v>0.5</v>
      </c>
      <c r="D11" s="2">
        <v>454000</v>
      </c>
      <c r="E11" s="2">
        <v>614400</v>
      </c>
      <c r="F11" s="1">
        <v>75.7</v>
      </c>
      <c r="G11" s="2">
        <f t="shared" si="0"/>
        <v>227000</v>
      </c>
      <c r="H11" s="3">
        <f t="shared" si="1"/>
        <v>64.845655912381233</v>
      </c>
    </row>
    <row r="12" spans="1:17" x14ac:dyDescent="0.3">
      <c r="A12" s="5" t="s">
        <v>13</v>
      </c>
      <c r="B12" s="2">
        <v>350062</v>
      </c>
      <c r="C12" s="1">
        <v>0.5</v>
      </c>
      <c r="D12" s="2">
        <v>417000</v>
      </c>
      <c r="E12" s="2">
        <v>565700</v>
      </c>
      <c r="F12" s="1">
        <v>77.400000000000006</v>
      </c>
      <c r="G12" s="2">
        <f t="shared" si="0"/>
        <v>208500</v>
      </c>
      <c r="H12" s="3">
        <f t="shared" si="1"/>
        <v>59.560877787363388</v>
      </c>
    </row>
    <row r="13" spans="1:17" x14ac:dyDescent="0.3">
      <c r="A13" s="5" t="s">
        <v>14</v>
      </c>
      <c r="B13" s="2">
        <v>350062</v>
      </c>
      <c r="C13" s="1">
        <v>0.5</v>
      </c>
      <c r="D13" s="2">
        <v>453000</v>
      </c>
      <c r="E13" s="2">
        <v>568200</v>
      </c>
      <c r="F13" s="1">
        <v>78.400000000000006</v>
      </c>
      <c r="G13" s="2">
        <f t="shared" si="0"/>
        <v>226500</v>
      </c>
      <c r="H13" s="3">
        <f t="shared" si="1"/>
        <v>64.702824071164528</v>
      </c>
    </row>
    <row r="14" spans="1:17" x14ac:dyDescent="0.3">
      <c r="A14" s="5" t="s">
        <v>15</v>
      </c>
      <c r="B14" s="2">
        <v>350062</v>
      </c>
      <c r="C14" s="1">
        <v>0.5</v>
      </c>
      <c r="D14" s="2">
        <v>621000</v>
      </c>
      <c r="E14" s="2">
        <v>632400</v>
      </c>
      <c r="F14" s="1">
        <v>80.900000000000006</v>
      </c>
      <c r="G14" s="2">
        <f t="shared" si="0"/>
        <v>310500</v>
      </c>
      <c r="H14" s="3">
        <f t="shared" si="1"/>
        <v>88.698573395569923</v>
      </c>
    </row>
    <row r="15" spans="1:17" x14ac:dyDescent="0.3">
      <c r="A15" s="5" t="s">
        <v>16</v>
      </c>
      <c r="B15" s="2">
        <v>350062</v>
      </c>
      <c r="C15" s="1">
        <v>0.5</v>
      </c>
      <c r="D15" s="2">
        <v>538000</v>
      </c>
      <c r="E15" s="2">
        <v>553500</v>
      </c>
      <c r="F15" s="1">
        <v>82.4</v>
      </c>
      <c r="G15" s="2">
        <f t="shared" si="0"/>
        <v>269000</v>
      </c>
      <c r="H15" s="3">
        <f t="shared" si="1"/>
        <v>76.843530574583923</v>
      </c>
    </row>
    <row r="16" spans="1:17" x14ac:dyDescent="0.3">
      <c r="A16" s="5" t="s">
        <v>17</v>
      </c>
      <c r="B16" s="2">
        <v>350062</v>
      </c>
      <c r="C16" s="1">
        <v>0.5</v>
      </c>
      <c r="D16" s="2">
        <v>643000</v>
      </c>
      <c r="E16" s="2">
        <v>730200</v>
      </c>
      <c r="F16" s="1">
        <v>75.8</v>
      </c>
      <c r="G16" s="2">
        <f t="shared" si="0"/>
        <v>321500</v>
      </c>
      <c r="H16" s="3">
        <f t="shared" si="1"/>
        <v>91.840873902337307</v>
      </c>
    </row>
    <row r="17" spans="1:8" x14ac:dyDescent="0.3">
      <c r="A17" s="5" t="s">
        <v>18</v>
      </c>
      <c r="B17" s="2">
        <v>350062</v>
      </c>
      <c r="C17" s="1">
        <v>0.5</v>
      </c>
      <c r="D17" s="2">
        <v>456000</v>
      </c>
      <c r="E17" s="2">
        <v>689300</v>
      </c>
      <c r="F17" s="1">
        <v>87.9</v>
      </c>
      <c r="G17" s="2">
        <f t="shared" si="0"/>
        <v>228000</v>
      </c>
      <c r="H17" s="3">
        <f t="shared" si="1"/>
        <v>65.131319594814627</v>
      </c>
    </row>
    <row r="18" spans="1:8" x14ac:dyDescent="0.3">
      <c r="A18" s="5" t="s">
        <v>19</v>
      </c>
      <c r="B18" s="2">
        <v>350062</v>
      </c>
      <c r="C18" s="1">
        <v>0.5</v>
      </c>
      <c r="D18" s="2">
        <v>615000</v>
      </c>
      <c r="E18" s="2">
        <v>6758</v>
      </c>
      <c r="F18" s="1">
        <v>77.599999999999994</v>
      </c>
      <c r="G18" s="2">
        <f t="shared" si="0"/>
        <v>307500</v>
      </c>
      <c r="H18" s="3">
        <f t="shared" si="1"/>
        <v>87.841582348269725</v>
      </c>
    </row>
    <row r="19" spans="1:8" x14ac:dyDescent="0.3">
      <c r="A19" s="5" t="s">
        <v>74</v>
      </c>
      <c r="B19" s="2">
        <v>350062</v>
      </c>
      <c r="C19" s="1">
        <v>0.5</v>
      </c>
      <c r="D19" s="2">
        <v>499000</v>
      </c>
      <c r="E19" s="2">
        <v>589800</v>
      </c>
      <c r="F19" s="1">
        <v>75.7</v>
      </c>
      <c r="G19" s="2">
        <f t="shared" si="0"/>
        <v>249500</v>
      </c>
      <c r="H19" s="3">
        <f t="shared" si="1"/>
        <v>71.273088767132677</v>
      </c>
    </row>
    <row r="20" spans="1:8" x14ac:dyDescent="0.3">
      <c r="A20" s="5" t="s">
        <v>75</v>
      </c>
      <c r="B20" s="2">
        <v>350062</v>
      </c>
      <c r="C20" s="1">
        <v>0.5</v>
      </c>
      <c r="D20" s="2">
        <v>471000</v>
      </c>
      <c r="E20" s="2">
        <v>568200</v>
      </c>
      <c r="F20" s="1">
        <v>82.4</v>
      </c>
      <c r="G20" s="2">
        <f t="shared" si="0"/>
        <v>235500</v>
      </c>
      <c r="H20" s="3">
        <f t="shared" si="1"/>
        <v>67.273797213065109</v>
      </c>
    </row>
    <row r="21" spans="1:8" x14ac:dyDescent="0.3">
      <c r="A21" s="5" t="s">
        <v>76</v>
      </c>
      <c r="B21" s="2">
        <v>350062</v>
      </c>
      <c r="C21" s="1">
        <v>0.5</v>
      </c>
      <c r="D21" s="2">
        <v>549000</v>
      </c>
      <c r="E21" s="2">
        <v>515800</v>
      </c>
      <c r="F21" s="1">
        <v>74.8</v>
      </c>
      <c r="G21" s="2">
        <f t="shared" si="0"/>
        <v>274500</v>
      </c>
      <c r="H21" s="3">
        <f t="shared" si="1"/>
        <v>78.414680827967615</v>
      </c>
    </row>
    <row r="22" spans="1:8" x14ac:dyDescent="0.3">
      <c r="A22" s="5" t="s">
        <v>77</v>
      </c>
      <c r="B22" s="2">
        <v>350062</v>
      </c>
      <c r="C22" s="1">
        <v>0.5</v>
      </c>
      <c r="D22" s="2">
        <v>483000</v>
      </c>
      <c r="E22" s="2">
        <v>502900</v>
      </c>
      <c r="F22" s="1">
        <v>63.1</v>
      </c>
      <c r="G22" s="2">
        <f t="shared" si="0"/>
        <v>241500</v>
      </c>
      <c r="H22" s="3">
        <f t="shared" si="1"/>
        <v>68.987779307665491</v>
      </c>
    </row>
    <row r="23" spans="1:8" x14ac:dyDescent="0.3">
      <c r="A23" s="5" t="s">
        <v>78</v>
      </c>
      <c r="B23" s="2">
        <v>350062</v>
      </c>
      <c r="C23" s="1">
        <v>0.5</v>
      </c>
      <c r="D23" s="2">
        <v>404000</v>
      </c>
      <c r="E23" s="2">
        <v>564000</v>
      </c>
      <c r="F23" s="1">
        <v>76.900000000000006</v>
      </c>
      <c r="G23" s="2">
        <f t="shared" si="0"/>
        <v>202000</v>
      </c>
      <c r="H23" s="3">
        <f t="shared" si="1"/>
        <v>57.704063851546294</v>
      </c>
    </row>
    <row r="24" spans="1:8" x14ac:dyDescent="0.3">
      <c r="A24" s="5" t="s">
        <v>79</v>
      </c>
      <c r="B24" s="2">
        <v>350062</v>
      </c>
      <c r="C24" s="1">
        <v>0.5</v>
      </c>
      <c r="D24" s="2">
        <v>422000</v>
      </c>
      <c r="E24" s="2">
        <v>571800</v>
      </c>
      <c r="F24" s="1">
        <v>80.7</v>
      </c>
      <c r="G24" s="2">
        <f t="shared" si="0"/>
        <v>211000</v>
      </c>
      <c r="H24" s="3">
        <f t="shared" si="1"/>
        <v>60.275036993446875</v>
      </c>
    </row>
  </sheetData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J20" sqref="J20"/>
    </sheetView>
  </sheetViews>
  <sheetFormatPr defaultRowHeight="14.4" x14ac:dyDescent="0.3"/>
  <cols>
    <col min="1" max="1" width="12" bestFit="1" customWidth="1"/>
    <col min="2" max="2" width="12" customWidth="1"/>
    <col min="7" max="8" width="9.88671875" customWidth="1"/>
    <col min="10" max="10" width="11.44140625" bestFit="1" customWidth="1"/>
    <col min="11" max="15" width="5.44140625" bestFit="1" customWidth="1"/>
    <col min="16" max="16" width="8.44140625" bestFit="1" customWidth="1"/>
    <col min="17" max="17" width="5.44140625" bestFit="1" customWidth="1"/>
  </cols>
  <sheetData>
    <row r="2" spans="1:17" ht="14.4" customHeight="1" x14ac:dyDescent="0.3">
      <c r="A2" s="4"/>
      <c r="B2" s="10" t="s">
        <v>5</v>
      </c>
      <c r="C2" s="11"/>
      <c r="D2" s="11"/>
      <c r="E2" s="11"/>
      <c r="F2" s="11"/>
      <c r="G2" s="11"/>
      <c r="H2" s="12"/>
    </row>
    <row r="3" spans="1:17" ht="57.6" x14ac:dyDescent="0.3">
      <c r="A3" s="4"/>
      <c r="B3" s="6" t="s">
        <v>41</v>
      </c>
      <c r="C3" s="6" t="s">
        <v>3</v>
      </c>
      <c r="D3" s="6" t="s">
        <v>0</v>
      </c>
      <c r="E3" s="6" t="s">
        <v>1</v>
      </c>
      <c r="F3" s="6" t="s">
        <v>2</v>
      </c>
      <c r="G3" s="6" t="s">
        <v>42</v>
      </c>
      <c r="H3" s="6" t="s">
        <v>102</v>
      </c>
    </row>
    <row r="4" spans="1:17" x14ac:dyDescent="0.3">
      <c r="A4" s="5" t="s">
        <v>20</v>
      </c>
      <c r="B4" s="2">
        <v>299742</v>
      </c>
      <c r="C4" s="1">
        <v>0.5</v>
      </c>
      <c r="D4" s="2">
        <v>270000</v>
      </c>
      <c r="E4" s="2">
        <v>360000</v>
      </c>
      <c r="F4" s="1">
        <v>74.900000000000006</v>
      </c>
      <c r="G4" s="2">
        <f>C4*D4</f>
        <v>135000</v>
      </c>
      <c r="H4" s="3">
        <f>(G4/B4)*100</f>
        <v>45.038733310647153</v>
      </c>
      <c r="J4" s="4" t="s">
        <v>104</v>
      </c>
      <c r="K4" s="4" t="s">
        <v>107</v>
      </c>
      <c r="L4" s="4" t="s">
        <v>108</v>
      </c>
      <c r="M4" s="4" t="s">
        <v>109</v>
      </c>
      <c r="N4" s="4" t="s">
        <v>110</v>
      </c>
      <c r="O4" s="4" t="s">
        <v>111</v>
      </c>
      <c r="P4" s="4" t="s">
        <v>101</v>
      </c>
      <c r="Q4" s="4" t="s">
        <v>72</v>
      </c>
    </row>
    <row r="5" spans="1:17" x14ac:dyDescent="0.3">
      <c r="A5" s="5" t="s">
        <v>21</v>
      </c>
      <c r="B5" s="2">
        <v>299742</v>
      </c>
      <c r="C5" s="1">
        <v>0.5</v>
      </c>
      <c r="D5" s="2">
        <v>312000</v>
      </c>
      <c r="E5" s="2">
        <v>423000</v>
      </c>
      <c r="F5" s="1">
        <v>73.7</v>
      </c>
      <c r="G5" s="2">
        <f t="shared" ref="G5:G24" si="0">C5*D5</f>
        <v>156000</v>
      </c>
      <c r="H5" s="3">
        <f t="shared" ref="H5:H24" si="1">(G5/B5)*100</f>
        <v>52.04475849230338</v>
      </c>
      <c r="J5" s="4" t="s">
        <v>65</v>
      </c>
      <c r="K5" s="4" t="s">
        <v>67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101</v>
      </c>
      <c r="Q5" s="4" t="s">
        <v>72</v>
      </c>
    </row>
    <row r="6" spans="1:17" x14ac:dyDescent="0.3">
      <c r="A6" s="5" t="s">
        <v>22</v>
      </c>
      <c r="B6" s="2">
        <v>299742</v>
      </c>
      <c r="C6" s="1">
        <v>0.5</v>
      </c>
      <c r="D6" s="2">
        <v>285000</v>
      </c>
      <c r="E6" s="2">
        <v>453000</v>
      </c>
      <c r="F6" s="1">
        <v>63</v>
      </c>
      <c r="G6" s="2">
        <f t="shared" si="0"/>
        <v>142500</v>
      </c>
      <c r="H6" s="3">
        <f t="shared" si="1"/>
        <v>47.540885161238663</v>
      </c>
      <c r="J6" s="5" t="s">
        <v>73</v>
      </c>
      <c r="K6" s="3">
        <f>AVERAGE(H4:H6)</f>
        <v>48.208125654729734</v>
      </c>
      <c r="L6" s="3">
        <f>AVERAGE(H7:H9)</f>
        <v>45.483560306307872</v>
      </c>
      <c r="M6" s="3">
        <f>AVERAGE(H10:H12)</f>
        <v>59.996041039738621</v>
      </c>
      <c r="N6" s="3">
        <f>AVERAGE(H13:H15)</f>
        <v>41.535720719819047</v>
      </c>
      <c r="O6" s="3">
        <f>AVERAGE(H16:H18)</f>
        <v>37.865898005618163</v>
      </c>
      <c r="P6" s="2">
        <f>AVERAGE(H19:H21)</f>
        <v>49.709416765084633</v>
      </c>
      <c r="Q6" s="3">
        <f>AVERAGE(H22:H24)</f>
        <v>52.21156861567615</v>
      </c>
    </row>
    <row r="7" spans="1:17" x14ac:dyDescent="0.3">
      <c r="A7" s="5" t="s">
        <v>23</v>
      </c>
      <c r="B7" s="2">
        <v>299742</v>
      </c>
      <c r="C7" s="1">
        <v>0.5</v>
      </c>
      <c r="D7" s="2">
        <v>375000</v>
      </c>
      <c r="E7" s="2">
        <v>438000</v>
      </c>
      <c r="F7" s="1">
        <v>85.6</v>
      </c>
      <c r="G7" s="2">
        <f t="shared" si="0"/>
        <v>187500</v>
      </c>
      <c r="H7" s="3">
        <f t="shared" si="1"/>
        <v>62.553796264787721</v>
      </c>
    </row>
    <row r="8" spans="1:17" x14ac:dyDescent="0.3">
      <c r="A8" s="5" t="s">
        <v>24</v>
      </c>
      <c r="B8" s="2">
        <v>299742</v>
      </c>
      <c r="C8" s="1">
        <v>0.5</v>
      </c>
      <c r="D8" s="2">
        <v>267000</v>
      </c>
      <c r="E8" s="2">
        <v>326000</v>
      </c>
      <c r="F8" s="1">
        <v>81.900000000000006</v>
      </c>
      <c r="G8" s="2">
        <f t="shared" si="0"/>
        <v>133500</v>
      </c>
      <c r="H8" s="3">
        <f t="shared" si="1"/>
        <v>44.538302940528858</v>
      </c>
    </row>
    <row r="9" spans="1:17" x14ac:dyDescent="0.3">
      <c r="A9" s="5" t="s">
        <v>25</v>
      </c>
      <c r="B9" s="2">
        <v>299742</v>
      </c>
      <c r="C9" s="1">
        <v>0.5</v>
      </c>
      <c r="D9" s="2">
        <v>176000</v>
      </c>
      <c r="E9" s="2">
        <v>263000</v>
      </c>
      <c r="F9" s="1">
        <v>66.900000000000006</v>
      </c>
      <c r="G9" s="2">
        <f t="shared" si="0"/>
        <v>88000</v>
      </c>
      <c r="H9" s="3">
        <f t="shared" si="1"/>
        <v>29.358581713607034</v>
      </c>
    </row>
    <row r="10" spans="1:17" x14ac:dyDescent="0.3">
      <c r="A10" s="5" t="s">
        <v>26</v>
      </c>
      <c r="B10" s="2">
        <v>299742</v>
      </c>
      <c r="C10" s="1">
        <v>0.5</v>
      </c>
      <c r="D10" s="2">
        <v>424000</v>
      </c>
      <c r="E10" s="2">
        <v>486000</v>
      </c>
      <c r="F10" s="1">
        <v>87.1</v>
      </c>
      <c r="G10" s="2">
        <f t="shared" si="0"/>
        <v>212000</v>
      </c>
      <c r="H10" s="3">
        <f t="shared" si="1"/>
        <v>70.727492310053307</v>
      </c>
    </row>
    <row r="11" spans="1:17" x14ac:dyDescent="0.3">
      <c r="A11" s="5" t="s">
        <v>27</v>
      </c>
      <c r="B11" s="2">
        <v>299742</v>
      </c>
      <c r="C11" s="1">
        <v>0.5</v>
      </c>
      <c r="D11" s="2">
        <v>343000</v>
      </c>
      <c r="E11" s="2">
        <v>406000</v>
      </c>
      <c r="F11" s="1">
        <v>84.6</v>
      </c>
      <c r="G11" s="2">
        <f t="shared" si="0"/>
        <v>171500</v>
      </c>
      <c r="H11" s="3">
        <f t="shared" si="1"/>
        <v>57.215872316859162</v>
      </c>
    </row>
    <row r="12" spans="1:17" x14ac:dyDescent="0.3">
      <c r="A12" s="5" t="s">
        <v>28</v>
      </c>
      <c r="B12" s="2">
        <v>299742</v>
      </c>
      <c r="C12" s="1">
        <v>0.5</v>
      </c>
      <c r="D12" s="2">
        <v>312000</v>
      </c>
      <c r="E12" s="2">
        <v>375000</v>
      </c>
      <c r="F12" s="1">
        <v>83.3</v>
      </c>
      <c r="G12" s="2">
        <f t="shared" si="0"/>
        <v>156000</v>
      </c>
      <c r="H12" s="3">
        <f t="shared" si="1"/>
        <v>52.04475849230338</v>
      </c>
    </row>
    <row r="13" spans="1:17" x14ac:dyDescent="0.3">
      <c r="A13" s="5" t="s">
        <v>29</v>
      </c>
      <c r="B13" s="2">
        <v>299742</v>
      </c>
      <c r="C13" s="1">
        <v>0.5</v>
      </c>
      <c r="D13" s="2">
        <v>271000</v>
      </c>
      <c r="E13" s="2">
        <v>323000</v>
      </c>
      <c r="F13" s="1">
        <v>83.9</v>
      </c>
      <c r="G13" s="2">
        <f t="shared" si="0"/>
        <v>135500</v>
      </c>
      <c r="H13" s="3">
        <f t="shared" si="1"/>
        <v>45.205543434019923</v>
      </c>
    </row>
    <row r="14" spans="1:17" x14ac:dyDescent="0.3">
      <c r="A14" s="5" t="s">
        <v>30</v>
      </c>
      <c r="B14" s="2">
        <v>299742</v>
      </c>
      <c r="C14" s="1">
        <v>0.5</v>
      </c>
      <c r="D14" s="2">
        <v>241000</v>
      </c>
      <c r="E14" s="2">
        <v>317000</v>
      </c>
      <c r="F14" s="1">
        <v>75.900000000000006</v>
      </c>
      <c r="G14" s="2">
        <f t="shared" si="0"/>
        <v>120500</v>
      </c>
      <c r="H14" s="3">
        <f t="shared" si="1"/>
        <v>40.20123973283691</v>
      </c>
    </row>
    <row r="15" spans="1:17" x14ac:dyDescent="0.3">
      <c r="A15" s="5" t="s">
        <v>31</v>
      </c>
      <c r="B15" s="2">
        <v>299742</v>
      </c>
      <c r="C15" s="1">
        <v>0.5</v>
      </c>
      <c r="D15" s="2">
        <v>235000</v>
      </c>
      <c r="E15" s="2">
        <v>305000</v>
      </c>
      <c r="F15" s="1">
        <v>77.2</v>
      </c>
      <c r="G15" s="2">
        <f t="shared" si="0"/>
        <v>117500</v>
      </c>
      <c r="H15" s="3">
        <f t="shared" si="1"/>
        <v>39.200378992600307</v>
      </c>
    </row>
    <row r="16" spans="1:17" x14ac:dyDescent="0.3">
      <c r="A16" s="5" t="s">
        <v>32</v>
      </c>
      <c r="B16" s="2">
        <v>299742</v>
      </c>
      <c r="C16" s="1">
        <v>0.5</v>
      </c>
      <c r="D16" s="2">
        <v>249000</v>
      </c>
      <c r="E16" s="2">
        <v>312000</v>
      </c>
      <c r="F16" s="1">
        <v>79.900000000000006</v>
      </c>
      <c r="G16" s="2">
        <f t="shared" si="0"/>
        <v>124500</v>
      </c>
      <c r="H16" s="3">
        <f t="shared" si="1"/>
        <v>41.535720719819047</v>
      </c>
    </row>
    <row r="17" spans="1:8" x14ac:dyDescent="0.3">
      <c r="A17" s="5" t="s">
        <v>33</v>
      </c>
      <c r="B17" s="2">
        <v>299742</v>
      </c>
      <c r="C17" s="1">
        <v>0.5</v>
      </c>
      <c r="D17" s="2">
        <v>231000</v>
      </c>
      <c r="E17" s="2">
        <v>308000</v>
      </c>
      <c r="F17" s="1">
        <v>75.099999999999994</v>
      </c>
      <c r="G17" s="2">
        <f t="shared" si="0"/>
        <v>115500</v>
      </c>
      <c r="H17" s="3">
        <f t="shared" si="1"/>
        <v>38.533138499109235</v>
      </c>
    </row>
    <row r="18" spans="1:8" x14ac:dyDescent="0.3">
      <c r="A18" s="5" t="s">
        <v>34</v>
      </c>
      <c r="B18" s="2">
        <v>299742</v>
      </c>
      <c r="C18" s="1">
        <v>0.5</v>
      </c>
      <c r="D18" s="2">
        <v>201000</v>
      </c>
      <c r="E18" s="2">
        <v>263000</v>
      </c>
      <c r="F18" s="1">
        <v>76.2</v>
      </c>
      <c r="G18" s="2">
        <f t="shared" si="0"/>
        <v>100500</v>
      </c>
      <c r="H18" s="3">
        <f t="shared" si="1"/>
        <v>33.528834797926216</v>
      </c>
    </row>
    <row r="19" spans="1:8" x14ac:dyDescent="0.3">
      <c r="A19" s="5" t="s">
        <v>35</v>
      </c>
      <c r="B19" s="2">
        <v>299742</v>
      </c>
      <c r="C19" s="1">
        <v>0.5</v>
      </c>
      <c r="D19" s="2">
        <v>242000</v>
      </c>
      <c r="E19" s="2">
        <v>315000</v>
      </c>
      <c r="F19" s="1">
        <v>76.8</v>
      </c>
      <c r="G19" s="2">
        <f t="shared" si="0"/>
        <v>121000</v>
      </c>
      <c r="H19" s="3">
        <f t="shared" si="1"/>
        <v>40.368049856209673</v>
      </c>
    </row>
    <row r="20" spans="1:8" x14ac:dyDescent="0.3">
      <c r="A20" s="5" t="s">
        <v>36</v>
      </c>
      <c r="B20" s="2">
        <v>299742</v>
      </c>
      <c r="C20" s="1">
        <v>0.5</v>
      </c>
      <c r="D20" s="2">
        <v>309000</v>
      </c>
      <c r="E20" s="2">
        <v>378000</v>
      </c>
      <c r="F20" s="1">
        <v>81.599999999999994</v>
      </c>
      <c r="G20" s="2">
        <f t="shared" si="0"/>
        <v>154500</v>
      </c>
      <c r="H20" s="3">
        <f t="shared" si="1"/>
        <v>51.544328122185078</v>
      </c>
    </row>
    <row r="21" spans="1:8" x14ac:dyDescent="0.3">
      <c r="A21" s="5" t="s">
        <v>37</v>
      </c>
      <c r="B21" s="2">
        <v>299742</v>
      </c>
      <c r="C21" s="1">
        <v>0.5</v>
      </c>
      <c r="D21" s="2">
        <v>343000</v>
      </c>
      <c r="E21" s="2">
        <v>455000</v>
      </c>
      <c r="F21" s="1">
        <v>75.5</v>
      </c>
      <c r="G21" s="2">
        <f t="shared" si="0"/>
        <v>171500</v>
      </c>
      <c r="H21" s="3">
        <f t="shared" si="1"/>
        <v>57.215872316859162</v>
      </c>
    </row>
    <row r="22" spans="1:8" x14ac:dyDescent="0.3">
      <c r="A22" s="5" t="s">
        <v>38</v>
      </c>
      <c r="B22" s="2">
        <v>299742</v>
      </c>
      <c r="C22" s="1">
        <v>0.5</v>
      </c>
      <c r="D22" s="2">
        <v>389000</v>
      </c>
      <c r="E22" s="2">
        <v>483000</v>
      </c>
      <c r="F22" s="1">
        <v>80.5</v>
      </c>
      <c r="G22" s="2">
        <f t="shared" si="0"/>
        <v>194500</v>
      </c>
      <c r="H22" s="3">
        <f t="shared" si="1"/>
        <v>64.889137992006468</v>
      </c>
    </row>
    <row r="23" spans="1:8" x14ac:dyDescent="0.3">
      <c r="A23" s="5" t="s">
        <v>39</v>
      </c>
      <c r="B23" s="2">
        <v>299742</v>
      </c>
      <c r="C23" s="1">
        <v>0.5</v>
      </c>
      <c r="D23" s="2">
        <v>323000</v>
      </c>
      <c r="E23" s="2">
        <v>420000</v>
      </c>
      <c r="F23" s="1">
        <v>76.8</v>
      </c>
      <c r="G23" s="2">
        <f t="shared" si="0"/>
        <v>161500</v>
      </c>
      <c r="H23" s="3">
        <f t="shared" si="1"/>
        <v>53.879669849403825</v>
      </c>
    </row>
    <row r="24" spans="1:8" x14ac:dyDescent="0.3">
      <c r="A24" s="5" t="s">
        <v>40</v>
      </c>
      <c r="B24" s="2">
        <v>299742</v>
      </c>
      <c r="C24" s="1">
        <v>0.5</v>
      </c>
      <c r="D24" s="2">
        <v>227000</v>
      </c>
      <c r="E24" s="2">
        <v>314000</v>
      </c>
      <c r="F24" s="1">
        <v>72.3</v>
      </c>
      <c r="G24" s="2">
        <f t="shared" si="0"/>
        <v>113500</v>
      </c>
      <c r="H24" s="3">
        <f t="shared" si="1"/>
        <v>37.865898005618163</v>
      </c>
    </row>
    <row r="25" spans="1:8" x14ac:dyDescent="0.3">
      <c r="H25" s="9"/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K4" sqref="K4:Q4"/>
    </sheetView>
  </sheetViews>
  <sheetFormatPr defaultRowHeight="14.4" x14ac:dyDescent="0.3"/>
  <cols>
    <col min="1" max="1" width="11.44140625" bestFit="1" customWidth="1"/>
    <col min="10" max="10" width="11.44140625" bestFit="1" customWidth="1"/>
    <col min="11" max="15" width="5.44140625" bestFit="1" customWidth="1"/>
    <col min="16" max="16" width="8.44140625" bestFit="1" customWidth="1"/>
    <col min="17" max="17" width="5.44140625" bestFit="1" customWidth="1"/>
  </cols>
  <sheetData>
    <row r="2" spans="1:17" ht="14.4" customHeight="1" x14ac:dyDescent="0.3">
      <c r="A2" s="4"/>
      <c r="B2" s="10" t="s">
        <v>5</v>
      </c>
      <c r="C2" s="11"/>
      <c r="D2" s="11"/>
      <c r="E2" s="11"/>
      <c r="F2" s="11"/>
      <c r="G2" s="11"/>
      <c r="H2" s="12"/>
    </row>
    <row r="3" spans="1:17" ht="72" x14ac:dyDescent="0.3">
      <c r="A3" s="4"/>
      <c r="B3" s="6" t="s">
        <v>41</v>
      </c>
      <c r="C3" s="6" t="s">
        <v>3</v>
      </c>
      <c r="D3" s="6" t="s">
        <v>0</v>
      </c>
      <c r="E3" s="6" t="s">
        <v>1</v>
      </c>
      <c r="F3" s="6" t="s">
        <v>2</v>
      </c>
      <c r="G3" s="6" t="s">
        <v>42</v>
      </c>
      <c r="H3" s="6" t="s">
        <v>102</v>
      </c>
    </row>
    <row r="4" spans="1:17" x14ac:dyDescent="0.3">
      <c r="A4" s="5" t="s">
        <v>43</v>
      </c>
      <c r="B4" s="2">
        <v>350515</v>
      </c>
      <c r="C4" s="1">
        <v>0.5</v>
      </c>
      <c r="D4" s="2">
        <v>204000</v>
      </c>
      <c r="E4" s="2">
        <v>246000</v>
      </c>
      <c r="F4" s="1">
        <v>83</v>
      </c>
      <c r="G4" s="2">
        <f>C4*D4</f>
        <v>102000</v>
      </c>
      <c r="H4" s="3">
        <f>(G4/B4)*100</f>
        <v>29.100038514756861</v>
      </c>
      <c r="J4" s="4" t="s">
        <v>105</v>
      </c>
      <c r="K4" s="4" t="s">
        <v>107</v>
      </c>
      <c r="L4" s="4" t="s">
        <v>108</v>
      </c>
      <c r="M4" s="4" t="s">
        <v>109</v>
      </c>
      <c r="N4" s="4" t="s">
        <v>110</v>
      </c>
      <c r="O4" s="4" t="s">
        <v>111</v>
      </c>
      <c r="P4" s="4" t="s">
        <v>101</v>
      </c>
      <c r="Q4" s="4" t="s">
        <v>72</v>
      </c>
    </row>
    <row r="5" spans="1:17" x14ac:dyDescent="0.3">
      <c r="A5" s="5" t="s">
        <v>44</v>
      </c>
      <c r="B5" s="2">
        <v>350515</v>
      </c>
      <c r="C5" s="1">
        <v>0.5</v>
      </c>
      <c r="D5" s="2">
        <v>219000</v>
      </c>
      <c r="E5" s="2">
        <v>292000</v>
      </c>
      <c r="F5" s="1">
        <v>74.900000000000006</v>
      </c>
      <c r="G5" s="2">
        <f t="shared" ref="G5:G24" si="0">C5*D5</f>
        <v>109500</v>
      </c>
      <c r="H5" s="3">
        <f t="shared" ref="H5:H24" si="1">(G5/B5)*100</f>
        <v>31.239747229077214</v>
      </c>
      <c r="J5" s="4" t="s">
        <v>66</v>
      </c>
      <c r="K5" s="4" t="s">
        <v>67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101</v>
      </c>
      <c r="Q5" s="4" t="s">
        <v>72</v>
      </c>
    </row>
    <row r="6" spans="1:17" x14ac:dyDescent="0.3">
      <c r="A6" s="5" t="s">
        <v>45</v>
      </c>
      <c r="B6" s="2">
        <v>350515</v>
      </c>
      <c r="C6" s="1">
        <v>0.5</v>
      </c>
      <c r="D6" s="2">
        <v>496000</v>
      </c>
      <c r="E6" s="2">
        <v>590000</v>
      </c>
      <c r="F6" s="1">
        <v>84</v>
      </c>
      <c r="G6" s="2">
        <f t="shared" si="0"/>
        <v>248000</v>
      </c>
      <c r="H6" s="3">
        <f t="shared" si="1"/>
        <v>70.753034820193136</v>
      </c>
      <c r="J6" s="5" t="s">
        <v>73</v>
      </c>
      <c r="K6" s="3">
        <f>AVERAGE(H4:H6)</f>
        <v>43.697606854675733</v>
      </c>
      <c r="L6" s="3">
        <f>AVERAGE(H7:H9)</f>
        <v>60.197138496212716</v>
      </c>
      <c r="M6" s="3">
        <f>AVERAGE(H10:H12)</f>
        <v>47.311337127750129</v>
      </c>
      <c r="N6" s="3">
        <f>AVERAGE(H13:H15)</f>
        <v>48.785358686504139</v>
      </c>
      <c r="O6" s="3">
        <f>AVERAGE(H16:H18)</f>
        <v>56.20301556281472</v>
      </c>
      <c r="P6" s="3">
        <f>AVERAGE(H19:H21)</f>
        <v>55.917721067571996</v>
      </c>
      <c r="Q6" s="3">
        <f>AVERAGE(H22:H24)</f>
        <v>48.690260521423248</v>
      </c>
    </row>
    <row r="7" spans="1:17" x14ac:dyDescent="0.3">
      <c r="A7" s="5" t="s">
        <v>46</v>
      </c>
      <c r="B7" s="2">
        <v>350515</v>
      </c>
      <c r="C7" s="1">
        <v>0.5</v>
      </c>
      <c r="D7" s="2">
        <v>404000</v>
      </c>
      <c r="E7" s="2">
        <v>446000</v>
      </c>
      <c r="F7" s="1">
        <v>90.6</v>
      </c>
      <c r="G7" s="2">
        <f t="shared" si="0"/>
        <v>202000</v>
      </c>
      <c r="H7" s="3">
        <f t="shared" si="1"/>
        <v>57.629488039028288</v>
      </c>
    </row>
    <row r="8" spans="1:17" x14ac:dyDescent="0.3">
      <c r="A8" s="5" t="s">
        <v>47</v>
      </c>
      <c r="B8" s="2">
        <v>350515</v>
      </c>
      <c r="C8" s="1">
        <v>0.5</v>
      </c>
      <c r="D8" s="2">
        <v>435000</v>
      </c>
      <c r="E8" s="2">
        <v>484000</v>
      </c>
      <c r="F8" s="1">
        <v>89.9</v>
      </c>
      <c r="G8" s="2">
        <f t="shared" si="0"/>
        <v>217500</v>
      </c>
      <c r="H8" s="3">
        <f t="shared" si="1"/>
        <v>62.051552715290356</v>
      </c>
    </row>
    <row r="9" spans="1:17" x14ac:dyDescent="0.3">
      <c r="A9" s="5" t="s">
        <v>48</v>
      </c>
      <c r="B9" s="2">
        <v>350515</v>
      </c>
      <c r="C9" s="1">
        <v>0.5</v>
      </c>
      <c r="D9" s="2">
        <v>427000</v>
      </c>
      <c r="E9" s="2">
        <v>494000</v>
      </c>
      <c r="F9" s="1">
        <v>86.6</v>
      </c>
      <c r="G9" s="2">
        <f t="shared" si="0"/>
        <v>213500</v>
      </c>
      <c r="H9" s="3">
        <f t="shared" si="1"/>
        <v>60.910374734319504</v>
      </c>
    </row>
    <row r="10" spans="1:17" x14ac:dyDescent="0.3">
      <c r="A10" s="5" t="s">
        <v>49</v>
      </c>
      <c r="B10" s="2">
        <v>350515</v>
      </c>
      <c r="C10" s="1">
        <v>0.5</v>
      </c>
      <c r="D10" s="2">
        <v>274000</v>
      </c>
      <c r="E10" s="2">
        <v>365000</v>
      </c>
      <c r="F10" s="1">
        <v>75.2</v>
      </c>
      <c r="G10" s="2">
        <f t="shared" si="0"/>
        <v>137000</v>
      </c>
      <c r="H10" s="3">
        <f t="shared" si="1"/>
        <v>39.085345848251855</v>
      </c>
    </row>
    <row r="11" spans="1:17" x14ac:dyDescent="0.3">
      <c r="A11" s="5" t="s">
        <v>50</v>
      </c>
      <c r="B11" s="2">
        <v>350515</v>
      </c>
      <c r="C11" s="1">
        <v>0.5</v>
      </c>
      <c r="D11" s="2">
        <v>289000</v>
      </c>
      <c r="E11" s="2">
        <v>331000</v>
      </c>
      <c r="F11" s="1">
        <v>87.4</v>
      </c>
      <c r="G11" s="2">
        <f t="shared" si="0"/>
        <v>144500</v>
      </c>
      <c r="H11" s="3">
        <f t="shared" si="1"/>
        <v>41.225054562572218</v>
      </c>
    </row>
    <row r="12" spans="1:17" x14ac:dyDescent="0.3">
      <c r="A12" s="5" t="s">
        <v>51</v>
      </c>
      <c r="B12" s="2">
        <v>350515</v>
      </c>
      <c r="C12" s="1">
        <v>0.5</v>
      </c>
      <c r="D12" s="2">
        <v>432000</v>
      </c>
      <c r="E12" s="2">
        <v>499000</v>
      </c>
      <c r="F12" s="1">
        <v>86.8</v>
      </c>
      <c r="G12" s="2">
        <f t="shared" si="0"/>
        <v>216000</v>
      </c>
      <c r="H12" s="3">
        <f t="shared" si="1"/>
        <v>61.623610972426292</v>
      </c>
    </row>
    <row r="13" spans="1:17" x14ac:dyDescent="0.3">
      <c r="A13" s="5" t="s">
        <v>52</v>
      </c>
      <c r="B13" s="2">
        <v>350515</v>
      </c>
      <c r="C13" s="1">
        <v>0.5</v>
      </c>
      <c r="D13" s="2">
        <v>274000</v>
      </c>
      <c r="E13" s="2">
        <v>312000</v>
      </c>
      <c r="F13" s="1">
        <v>87.7</v>
      </c>
      <c r="G13" s="2">
        <f t="shared" si="0"/>
        <v>137000</v>
      </c>
      <c r="H13" s="3">
        <f t="shared" si="1"/>
        <v>39.085345848251855</v>
      </c>
    </row>
    <row r="14" spans="1:17" x14ac:dyDescent="0.3">
      <c r="A14" s="5" t="s">
        <v>53</v>
      </c>
      <c r="B14" s="2">
        <v>350515</v>
      </c>
      <c r="C14" s="1">
        <v>0.5</v>
      </c>
      <c r="D14" s="2">
        <v>285000</v>
      </c>
      <c r="E14" s="2">
        <v>323000</v>
      </c>
      <c r="F14" s="1">
        <v>88.2</v>
      </c>
      <c r="G14" s="2">
        <f t="shared" si="0"/>
        <v>142500</v>
      </c>
      <c r="H14" s="3">
        <f t="shared" si="1"/>
        <v>40.654465572086785</v>
      </c>
    </row>
    <row r="15" spans="1:17" x14ac:dyDescent="0.3">
      <c r="A15" s="5" t="s">
        <v>54</v>
      </c>
      <c r="B15" s="2">
        <v>350515</v>
      </c>
      <c r="C15" s="1">
        <v>0.5</v>
      </c>
      <c r="D15" s="2">
        <v>467000</v>
      </c>
      <c r="E15" s="2">
        <v>530000</v>
      </c>
      <c r="F15" s="1">
        <v>88.2</v>
      </c>
      <c r="G15" s="2">
        <f t="shared" si="0"/>
        <v>233500</v>
      </c>
      <c r="H15" s="3">
        <f t="shared" si="1"/>
        <v>66.616264639173778</v>
      </c>
    </row>
    <row r="16" spans="1:17" x14ac:dyDescent="0.3">
      <c r="A16" s="5" t="s">
        <v>55</v>
      </c>
      <c r="B16" s="2">
        <v>350515</v>
      </c>
      <c r="C16" s="1">
        <v>0.5</v>
      </c>
      <c r="D16" s="2">
        <v>369000</v>
      </c>
      <c r="E16" s="2">
        <v>432000</v>
      </c>
      <c r="F16" s="1">
        <v>85.5</v>
      </c>
      <c r="G16" s="2">
        <f t="shared" si="0"/>
        <v>184500</v>
      </c>
      <c r="H16" s="3">
        <f t="shared" si="1"/>
        <v>52.636834372280781</v>
      </c>
    </row>
    <row r="17" spans="1:8" x14ac:dyDescent="0.3">
      <c r="A17" s="5" t="s">
        <v>56</v>
      </c>
      <c r="B17" s="2">
        <v>350515</v>
      </c>
      <c r="C17" s="1">
        <v>0.5</v>
      </c>
      <c r="D17" s="2">
        <v>434000</v>
      </c>
      <c r="E17" s="2">
        <v>518000</v>
      </c>
      <c r="F17" s="1">
        <v>83.9</v>
      </c>
      <c r="G17" s="2">
        <f t="shared" si="0"/>
        <v>217000</v>
      </c>
      <c r="H17" s="3">
        <f t="shared" si="1"/>
        <v>61.908905467669008</v>
      </c>
    </row>
    <row r="18" spans="1:8" x14ac:dyDescent="0.3">
      <c r="A18" s="5" t="s">
        <v>57</v>
      </c>
      <c r="B18" s="2">
        <v>350515</v>
      </c>
      <c r="C18" s="1">
        <v>0.5</v>
      </c>
      <c r="D18" s="2">
        <v>379000</v>
      </c>
      <c r="E18" s="2">
        <v>445000</v>
      </c>
      <c r="F18" s="1">
        <v>85.1</v>
      </c>
      <c r="G18" s="2">
        <f t="shared" si="0"/>
        <v>189500</v>
      </c>
      <c r="H18" s="3">
        <f t="shared" si="1"/>
        <v>54.063306848494364</v>
      </c>
    </row>
    <row r="19" spans="1:8" x14ac:dyDescent="0.3">
      <c r="A19" s="5" t="s">
        <v>58</v>
      </c>
      <c r="B19" s="2">
        <v>350515</v>
      </c>
      <c r="C19" s="1">
        <v>0.5</v>
      </c>
      <c r="D19" s="2">
        <v>369000</v>
      </c>
      <c r="E19" s="2">
        <v>432000</v>
      </c>
      <c r="F19" s="1">
        <v>85.5</v>
      </c>
      <c r="G19" s="2">
        <f t="shared" si="0"/>
        <v>184500</v>
      </c>
      <c r="H19" s="3">
        <f t="shared" si="1"/>
        <v>52.636834372280781</v>
      </c>
    </row>
    <row r="20" spans="1:8" x14ac:dyDescent="0.3">
      <c r="A20" s="5" t="s">
        <v>59</v>
      </c>
      <c r="B20" s="2">
        <v>350515</v>
      </c>
      <c r="C20" s="1">
        <v>0.5</v>
      </c>
      <c r="D20" s="2">
        <v>471000</v>
      </c>
      <c r="E20" s="2">
        <v>513000</v>
      </c>
      <c r="F20" s="1">
        <v>91.8</v>
      </c>
      <c r="G20" s="2">
        <f t="shared" si="0"/>
        <v>235500</v>
      </c>
      <c r="H20" s="3">
        <f t="shared" si="1"/>
        <v>67.186853629659211</v>
      </c>
    </row>
    <row r="21" spans="1:8" x14ac:dyDescent="0.3">
      <c r="A21" s="5" t="s">
        <v>60</v>
      </c>
      <c r="B21" s="2">
        <v>350515</v>
      </c>
      <c r="C21" s="1">
        <v>0.5</v>
      </c>
      <c r="D21" s="2">
        <v>336000</v>
      </c>
      <c r="E21" s="2">
        <v>419000</v>
      </c>
      <c r="F21" s="1">
        <v>80.099999999999994</v>
      </c>
      <c r="G21" s="2">
        <f t="shared" si="0"/>
        <v>168000</v>
      </c>
      <c r="H21" s="3">
        <f t="shared" si="1"/>
        <v>47.929475200776004</v>
      </c>
    </row>
    <row r="22" spans="1:8" x14ac:dyDescent="0.3">
      <c r="A22" s="5" t="s">
        <v>61</v>
      </c>
      <c r="B22" s="2">
        <v>350515</v>
      </c>
      <c r="C22" s="1">
        <v>0.5</v>
      </c>
      <c r="D22" s="2">
        <v>434000</v>
      </c>
      <c r="E22" s="2">
        <v>504000</v>
      </c>
      <c r="F22" s="1">
        <v>86.2</v>
      </c>
      <c r="G22" s="2">
        <f t="shared" si="0"/>
        <v>217000</v>
      </c>
      <c r="H22" s="3">
        <f t="shared" si="1"/>
        <v>61.908905467669008</v>
      </c>
    </row>
    <row r="23" spans="1:8" x14ac:dyDescent="0.3">
      <c r="A23" s="5" t="s">
        <v>62</v>
      </c>
      <c r="B23" s="2">
        <v>350515</v>
      </c>
      <c r="C23" s="1">
        <v>0.5</v>
      </c>
      <c r="D23" s="2">
        <v>244000</v>
      </c>
      <c r="E23" s="2">
        <v>317000</v>
      </c>
      <c r="F23" s="1">
        <v>77</v>
      </c>
      <c r="G23" s="2">
        <f t="shared" si="0"/>
        <v>122000</v>
      </c>
      <c r="H23" s="3">
        <f t="shared" si="1"/>
        <v>34.805928419611142</v>
      </c>
    </row>
    <row r="24" spans="1:8" x14ac:dyDescent="0.3">
      <c r="A24" s="5" t="s">
        <v>63</v>
      </c>
      <c r="B24" s="2">
        <v>350515</v>
      </c>
      <c r="C24" s="1">
        <v>0.5</v>
      </c>
      <c r="D24" s="2">
        <v>346000</v>
      </c>
      <c r="E24" s="2">
        <v>388000</v>
      </c>
      <c r="F24" s="1">
        <v>89.2</v>
      </c>
      <c r="G24" s="2">
        <f t="shared" si="0"/>
        <v>173000</v>
      </c>
      <c r="H24" s="3">
        <f t="shared" si="1"/>
        <v>49.355947676989572</v>
      </c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tabSelected="1" zoomScaleNormal="100" workbookViewId="0">
      <selection activeCell="O24" sqref="O24"/>
    </sheetView>
  </sheetViews>
  <sheetFormatPr defaultRowHeight="14.4" x14ac:dyDescent="0.3"/>
  <cols>
    <col min="1" max="1" width="7" bestFit="1" customWidth="1"/>
    <col min="2" max="4" width="6" bestFit="1" customWidth="1"/>
    <col min="5" max="5" width="3.44140625" customWidth="1"/>
    <col min="6" max="6" width="18.44140625" bestFit="1" customWidth="1"/>
    <col min="7" max="7" width="6" bestFit="1" customWidth="1"/>
    <col min="8" max="8" width="7.6640625" bestFit="1" customWidth="1"/>
    <col min="9" max="13" width="6" bestFit="1" customWidth="1"/>
    <col min="14" max="14" width="11" customWidth="1"/>
  </cols>
  <sheetData>
    <row r="2" spans="1:14" x14ac:dyDescent="0.3">
      <c r="B2" s="4" t="s">
        <v>103</v>
      </c>
      <c r="C2" s="4" t="s">
        <v>104</v>
      </c>
      <c r="D2" s="4" t="s">
        <v>105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 t="s">
        <v>101</v>
      </c>
      <c r="M2" s="4" t="s">
        <v>72</v>
      </c>
    </row>
    <row r="3" spans="1:14" x14ac:dyDescent="0.3">
      <c r="A3" s="4"/>
      <c r="B3" s="4" t="s">
        <v>64</v>
      </c>
      <c r="C3" s="4" t="s">
        <v>65</v>
      </c>
      <c r="D3" s="4" t="s">
        <v>66</v>
      </c>
      <c r="F3" s="4" t="s">
        <v>73</v>
      </c>
      <c r="G3" s="4" t="s">
        <v>107</v>
      </c>
      <c r="H3" s="4" t="s">
        <v>108</v>
      </c>
      <c r="I3" s="4" t="s">
        <v>109</v>
      </c>
      <c r="J3" s="4" t="s">
        <v>110</v>
      </c>
      <c r="K3" s="4" t="s">
        <v>111</v>
      </c>
      <c r="L3" s="4" t="s">
        <v>101</v>
      </c>
      <c r="M3" s="4" t="s">
        <v>72</v>
      </c>
    </row>
    <row r="4" spans="1:14" x14ac:dyDescent="0.3">
      <c r="A4" s="5" t="s">
        <v>80</v>
      </c>
      <c r="B4" s="3">
        <v>62.274682770480659</v>
      </c>
      <c r="C4" s="3">
        <v>45.038733310647153</v>
      </c>
      <c r="D4" s="3">
        <v>29.100038514756861</v>
      </c>
      <c r="F4" s="5" t="s">
        <v>103</v>
      </c>
      <c r="G4" s="7">
        <f>AVERAGE(B4:B6)</f>
        <v>62.036629701786161</v>
      </c>
      <c r="H4" s="7">
        <f>AVERAGE(B7:B9)</f>
        <v>83.889901407941068</v>
      </c>
      <c r="I4" s="7">
        <f>AVERAGE(B10:B12)</f>
        <v>68.987779307665491</v>
      </c>
      <c r="J4" s="7">
        <f>AVERAGE(B13:B15)</f>
        <v>76.74830934710613</v>
      </c>
      <c r="K4" s="7">
        <f>AVERAGE(B16:B18)</f>
        <v>81.604591948473882</v>
      </c>
      <c r="L4" s="7">
        <f>AVERAGE(B19:B21)</f>
        <v>72.320522269388462</v>
      </c>
      <c r="M4" s="7">
        <f>AVERAGE(B22:B24)</f>
        <v>62.322293384219556</v>
      </c>
      <c r="N4" s="8"/>
    </row>
    <row r="5" spans="1:14" x14ac:dyDescent="0.3">
      <c r="A5" s="5" t="s">
        <v>81</v>
      </c>
      <c r="B5" s="3">
        <v>73.986893750249962</v>
      </c>
      <c r="C5" s="3">
        <v>52.04475849230338</v>
      </c>
      <c r="D5" s="3">
        <v>31.239747229077214</v>
      </c>
      <c r="F5" s="5" t="s">
        <v>104</v>
      </c>
      <c r="G5" s="7">
        <f>AVERAGE(C4:C6)</f>
        <v>48.208125654729734</v>
      </c>
      <c r="H5" s="7">
        <f>AVERAGE(C7:C9)</f>
        <v>45.483560306307872</v>
      </c>
      <c r="I5" s="7">
        <f>AVERAGE(C10:C12)</f>
        <v>59.996041039738621</v>
      </c>
      <c r="J5" s="7">
        <f>AVERAGE(C13:C15)</f>
        <v>41.535720719819047</v>
      </c>
      <c r="K5" s="7">
        <f>AVERAGE(C16:C18)</f>
        <v>37.865898005618163</v>
      </c>
      <c r="L5" s="7">
        <f>AVERAGE(C19:C21)</f>
        <v>49.709416765084633</v>
      </c>
      <c r="M5" s="7">
        <f>AVERAGE(C22:C24)</f>
        <v>52.21156861567615</v>
      </c>
      <c r="N5" s="8"/>
    </row>
    <row r="6" spans="1:14" x14ac:dyDescent="0.3">
      <c r="A6" s="5" t="s">
        <v>82</v>
      </c>
      <c r="B6" s="3">
        <v>49.84831258462787</v>
      </c>
      <c r="C6" s="3">
        <v>47.540885161238663</v>
      </c>
      <c r="D6" s="3">
        <v>70.753034820193136</v>
      </c>
      <c r="F6" s="5" t="s">
        <v>105</v>
      </c>
      <c r="G6" s="7">
        <f>AVERAGE(D4:D6)</f>
        <v>43.697606854675733</v>
      </c>
      <c r="H6" s="7">
        <f>AVERAGE(D7:D9)</f>
        <v>60.197138496212716</v>
      </c>
      <c r="I6" s="7">
        <f>AVERAGE(D10:D12)</f>
        <v>47.311337127750129</v>
      </c>
      <c r="J6" s="7">
        <f>AVERAGE(D13:D15)</f>
        <v>48.785358686504139</v>
      </c>
      <c r="K6" s="7">
        <f>AVERAGE(D16:D18)</f>
        <v>56.20301556281472</v>
      </c>
      <c r="L6" s="7">
        <f>AVERAGE(D19:D21)</f>
        <v>55.917721067571996</v>
      </c>
      <c r="M6" s="7">
        <f>AVERAGE(D22:D24)</f>
        <v>48.690260521423248</v>
      </c>
      <c r="N6" s="8"/>
    </row>
    <row r="7" spans="1:14" x14ac:dyDescent="0.3">
      <c r="A7" s="5" t="s">
        <v>83</v>
      </c>
      <c r="B7" s="3">
        <v>82.556804223251874</v>
      </c>
      <c r="C7" s="3">
        <v>62.553796264787721</v>
      </c>
      <c r="D7" s="3">
        <v>57.629488039028288</v>
      </c>
      <c r="G7" s="8"/>
      <c r="H7" s="8"/>
      <c r="I7" s="8"/>
      <c r="J7" s="8"/>
      <c r="K7" s="8"/>
      <c r="L7" s="8"/>
      <c r="M7" s="8"/>
    </row>
    <row r="8" spans="1:14" x14ac:dyDescent="0.3">
      <c r="A8" s="5" t="s">
        <v>84</v>
      </c>
      <c r="B8" s="3">
        <v>87.984414189486444</v>
      </c>
      <c r="C8" s="3">
        <v>44.538302940528858</v>
      </c>
      <c r="D8" s="3">
        <v>62.051552715290356</v>
      </c>
      <c r="G8" s="4" t="s">
        <v>67</v>
      </c>
      <c r="H8" s="4" t="s">
        <v>68</v>
      </c>
      <c r="I8" s="4" t="s">
        <v>69</v>
      </c>
      <c r="J8" s="4" t="s">
        <v>70</v>
      </c>
      <c r="K8" s="4" t="s">
        <v>71</v>
      </c>
      <c r="L8" s="4" t="s">
        <v>101</v>
      </c>
      <c r="M8" s="4" t="s">
        <v>72</v>
      </c>
    </row>
    <row r="9" spans="1:14" x14ac:dyDescent="0.3">
      <c r="A9" s="5" t="s">
        <v>85</v>
      </c>
      <c r="B9" s="3">
        <v>81.1284858110849</v>
      </c>
      <c r="C9" s="3">
        <v>29.358581713607034</v>
      </c>
      <c r="D9" s="3">
        <v>60.910374734319504</v>
      </c>
      <c r="F9" s="4" t="s">
        <v>106</v>
      </c>
      <c r="G9" s="4" t="s">
        <v>107</v>
      </c>
      <c r="H9" s="4" t="s">
        <v>108</v>
      </c>
      <c r="I9" s="4" t="s">
        <v>109</v>
      </c>
      <c r="J9" s="4" t="s">
        <v>110</v>
      </c>
      <c r="K9" s="4" t="s">
        <v>111</v>
      </c>
      <c r="L9" s="4" t="s">
        <v>101</v>
      </c>
      <c r="M9" s="4" t="s">
        <v>72</v>
      </c>
    </row>
    <row r="10" spans="1:14" x14ac:dyDescent="0.3">
      <c r="A10" s="5" t="s">
        <v>86</v>
      </c>
      <c r="B10" s="3">
        <v>82.556804223251874</v>
      </c>
      <c r="C10" s="3">
        <v>70.727492310053307</v>
      </c>
      <c r="D10" s="3">
        <v>39.085345848251855</v>
      </c>
      <c r="F10" s="5" t="s">
        <v>103</v>
      </c>
      <c r="G10" s="7">
        <f>STDEV(B4:B6)</f>
        <v>12.071051201944552</v>
      </c>
      <c r="H10" s="7">
        <f>STDEV(B7:B9)</f>
        <v>3.6171535162766602</v>
      </c>
      <c r="I10" s="7">
        <f>STDEV(B10:B12)</f>
        <v>12.044544317969011</v>
      </c>
      <c r="J10" s="7">
        <f>STDEV(B13:B15)</f>
        <v>11.998158055366158</v>
      </c>
      <c r="K10" s="7">
        <f>STDEV(B16:B18)</f>
        <v>14.405731837084353</v>
      </c>
      <c r="L10" s="7">
        <f>STDEV(B19:B21)</f>
        <v>5.6438160526754109</v>
      </c>
      <c r="M10" s="7">
        <f>STDEV(B22:B24)</f>
        <v>5.9138821996075883</v>
      </c>
    </row>
    <row r="11" spans="1:14" x14ac:dyDescent="0.3">
      <c r="A11" s="5" t="s">
        <v>87</v>
      </c>
      <c r="B11" s="3">
        <v>64.845655912381233</v>
      </c>
      <c r="C11" s="3">
        <v>57.215872316859162</v>
      </c>
      <c r="D11" s="3">
        <v>41.225054562572218</v>
      </c>
      <c r="F11" s="5" t="s">
        <v>104</v>
      </c>
      <c r="G11" s="7">
        <f>STDEV(C4:C6)</f>
        <v>3.5503527456600628</v>
      </c>
      <c r="H11" s="7">
        <f>STDEV(C7:C9)</f>
        <v>16.617782670693451</v>
      </c>
      <c r="I11" s="7">
        <f>STDEV(C10:C12)</f>
        <v>9.6466646734496688</v>
      </c>
      <c r="J11" s="7">
        <f>STDEV(C13:C15)</f>
        <v>3.2173171464102284</v>
      </c>
      <c r="K11" s="7">
        <f>STDEV(C16:C18)</f>
        <v>4.0449305245785192</v>
      </c>
      <c r="L11" s="7">
        <f>STDEV(C19:C21)</f>
        <v>8.5724824399180779</v>
      </c>
      <c r="M11" s="7">
        <f>STDEV(C22:C24)</f>
        <v>13.588627455889633</v>
      </c>
    </row>
    <row r="12" spans="1:14" x14ac:dyDescent="0.3">
      <c r="A12" s="5" t="s">
        <v>88</v>
      </c>
      <c r="B12" s="3">
        <v>59.560877787363388</v>
      </c>
      <c r="C12" s="3">
        <v>52.04475849230338</v>
      </c>
      <c r="D12" s="3">
        <v>61.623610972426292</v>
      </c>
      <c r="F12" s="5" t="s">
        <v>105</v>
      </c>
      <c r="G12" s="7">
        <f>STDEV(D4:D6)</f>
        <v>23.455100194702034</v>
      </c>
      <c r="H12" s="7">
        <f>STDEV(D7:D9)</f>
        <v>2.2956901900676252</v>
      </c>
      <c r="I12" s="7">
        <f>STDEV(D10:D12)</f>
        <v>12.440879201217474</v>
      </c>
      <c r="J12" s="7">
        <f>STDEV(D13:D15)</f>
        <v>15.461935179551245</v>
      </c>
      <c r="K12" s="7">
        <f>STDEV(D16:D18)</f>
        <v>4.992653666747505</v>
      </c>
      <c r="L12" s="7">
        <f>STDEV(C19:C21)</f>
        <v>8.5724824399180779</v>
      </c>
      <c r="M12" s="7">
        <f>STDEV(D22:D24)</f>
        <v>13.563745638970907</v>
      </c>
    </row>
    <row r="13" spans="1:14" x14ac:dyDescent="0.3">
      <c r="A13" s="5" t="s">
        <v>89</v>
      </c>
      <c r="B13" s="3">
        <v>64.702824071164528</v>
      </c>
      <c r="C13" s="3">
        <v>45.205543434019923</v>
      </c>
      <c r="D13" s="3">
        <v>39.085345848251855</v>
      </c>
    </row>
    <row r="14" spans="1:14" x14ac:dyDescent="0.3">
      <c r="A14" s="5" t="s">
        <v>90</v>
      </c>
      <c r="B14" s="3">
        <v>88.698573395569923</v>
      </c>
      <c r="C14" s="3">
        <v>40.20123973283691</v>
      </c>
      <c r="D14" s="3">
        <v>40.654465572086785</v>
      </c>
    </row>
    <row r="15" spans="1:14" x14ac:dyDescent="0.3">
      <c r="A15" s="5" t="s">
        <v>91</v>
      </c>
      <c r="B15" s="3">
        <v>76.843530574583923</v>
      </c>
      <c r="C15" s="3">
        <v>39.200378992600307</v>
      </c>
      <c r="D15" s="3">
        <v>66.616264639173778</v>
      </c>
    </row>
    <row r="16" spans="1:14" x14ac:dyDescent="0.3">
      <c r="A16" s="5" t="s">
        <v>92</v>
      </c>
      <c r="B16" s="3">
        <v>91.840873902337307</v>
      </c>
      <c r="C16" s="3">
        <v>41.535720719819047</v>
      </c>
      <c r="D16" s="3">
        <v>52.636834372280781</v>
      </c>
    </row>
    <row r="17" spans="1:4" x14ac:dyDescent="0.3">
      <c r="A17" s="5" t="s">
        <v>93</v>
      </c>
      <c r="B17" s="3">
        <v>65.131319594814627</v>
      </c>
      <c r="C17" s="3">
        <v>38.533138499109235</v>
      </c>
      <c r="D17" s="3">
        <v>61.908905467669008</v>
      </c>
    </row>
    <row r="18" spans="1:4" x14ac:dyDescent="0.3">
      <c r="A18" s="5" t="s">
        <v>94</v>
      </c>
      <c r="B18" s="3">
        <v>87.841582348269725</v>
      </c>
      <c r="C18" s="3">
        <v>33.528834797926216</v>
      </c>
      <c r="D18" s="3">
        <v>54.063306848494364</v>
      </c>
    </row>
    <row r="19" spans="1:4" x14ac:dyDescent="0.3">
      <c r="A19" s="5" t="s">
        <v>95</v>
      </c>
      <c r="B19" s="3">
        <v>71.273088767132677</v>
      </c>
      <c r="C19" s="3">
        <v>40.368049856209673</v>
      </c>
      <c r="D19" s="3">
        <v>52.636834372280781</v>
      </c>
    </row>
    <row r="20" spans="1:4" x14ac:dyDescent="0.3">
      <c r="A20" s="5" t="s">
        <v>96</v>
      </c>
      <c r="B20" s="3">
        <v>67.273797213065109</v>
      </c>
      <c r="C20" s="3">
        <v>51.544328122185078</v>
      </c>
      <c r="D20" s="3">
        <v>67.186853629659211</v>
      </c>
    </row>
    <row r="21" spans="1:4" x14ac:dyDescent="0.3">
      <c r="A21" s="5" t="s">
        <v>97</v>
      </c>
      <c r="B21" s="3">
        <v>78.414680827967615</v>
      </c>
      <c r="C21" s="3">
        <v>57.215872316859162</v>
      </c>
      <c r="D21" s="3">
        <v>47.929475200776004</v>
      </c>
    </row>
    <row r="22" spans="1:4" x14ac:dyDescent="0.3">
      <c r="A22" s="5" t="s">
        <v>98</v>
      </c>
      <c r="B22" s="3">
        <v>68.987779307665491</v>
      </c>
      <c r="C22" s="3">
        <v>64.889137992006468</v>
      </c>
      <c r="D22" s="3">
        <v>61.908905467669008</v>
      </c>
    </row>
    <row r="23" spans="1:4" x14ac:dyDescent="0.3">
      <c r="A23" s="5" t="s">
        <v>99</v>
      </c>
      <c r="B23" s="3">
        <v>57.704063851546294</v>
      </c>
      <c r="C23" s="3">
        <v>53.879669849403825</v>
      </c>
      <c r="D23" s="3">
        <v>34.805928419611142</v>
      </c>
    </row>
    <row r="24" spans="1:4" x14ac:dyDescent="0.3">
      <c r="A24" s="5" t="s">
        <v>100</v>
      </c>
      <c r="B24" s="3">
        <v>60.275036993446875</v>
      </c>
      <c r="C24" s="3">
        <v>37.865898005618163</v>
      </c>
      <c r="D24" s="3">
        <v>49.355947676989572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iPSC-1</vt:lpstr>
      <vt:lpstr>iPSC-2</vt:lpstr>
      <vt:lpstr>iPSC-3</vt:lpstr>
      <vt:lpstr>Recovery (%)</vt:lpstr>
    </vt:vector>
  </TitlesOfParts>
  <Company>Luxembourg Institute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Mommaerts</dc:creator>
  <cp:lastModifiedBy>Kathleen Mommaerts</cp:lastModifiedBy>
  <dcterms:created xsi:type="dcterms:W3CDTF">2018-11-19T13:33:51Z</dcterms:created>
  <dcterms:modified xsi:type="dcterms:W3CDTF">2022-09-20T09:30:40Z</dcterms:modified>
</cp:coreProperties>
</file>