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CTSD_ELIS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7" i="1"/>
  <c r="C14" i="1"/>
  <c r="B7" i="1"/>
  <c r="B8" i="1"/>
  <c r="B9" i="1"/>
  <c r="B10" i="1"/>
  <c r="B11" i="1"/>
  <c r="B12" i="1"/>
  <c r="B13" i="1"/>
  <c r="B14" i="1"/>
  <c r="B15" i="1"/>
  <c r="B16" i="1"/>
  <c r="B17" i="1"/>
  <c r="B6" i="1"/>
  <c r="G15" i="1"/>
  <c r="H15" i="1" s="1"/>
  <c r="D15" i="1" s="1"/>
  <c r="G16" i="1"/>
  <c r="H16" i="1" s="1"/>
  <c r="D16" i="1" s="1"/>
  <c r="G17" i="1"/>
  <c r="H17" i="1" s="1"/>
  <c r="D17" i="1" s="1"/>
  <c r="G14" i="1"/>
  <c r="H14" i="1" s="1"/>
  <c r="D14" i="1" s="1"/>
  <c r="H10" i="1"/>
  <c r="G7" i="1"/>
  <c r="H7" i="1" s="1"/>
  <c r="G8" i="1"/>
  <c r="H8" i="1" s="1"/>
  <c r="G9" i="1"/>
  <c r="H9" i="1" s="1"/>
  <c r="G10" i="1"/>
  <c r="G11" i="1"/>
  <c r="H11" i="1" s="1"/>
  <c r="G12" i="1"/>
  <c r="H12" i="1" s="1"/>
  <c r="G13" i="1"/>
  <c r="H13" i="1" s="1"/>
  <c r="G6" i="1"/>
</calcChain>
</file>

<file path=xl/sharedStrings.xml><?xml version="1.0" encoding="utf-8"?>
<sst xmlns="http://schemas.openxmlformats.org/spreadsheetml/2006/main" count="11" uniqueCount="10">
  <si>
    <t>Concentration (ng/mL)</t>
  </si>
  <si>
    <t>O.D. 450nm</t>
  </si>
  <si>
    <t>Mean O.D.</t>
  </si>
  <si>
    <t>Blanck substraction</t>
  </si>
  <si>
    <t>WT EXP8</t>
  </si>
  <si>
    <t>WT EXP9</t>
  </si>
  <si>
    <t>Q352X EXP8</t>
  </si>
  <si>
    <t>Q352X EXP9</t>
  </si>
  <si>
    <t>S.D.</t>
  </si>
  <si>
    <t>Dilution factor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</si>
</sst>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O.D. 450nm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34295713035872"/>
                  <c:y val="-0.208869932925051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Sheet1!$D$6:$D$13</c:f>
              <c:numCache>
                <c:formatCode>General</c:formatCode>
                <c:ptCount val="8"/>
                <c:pt idx="0">
                  <c:v>0</c:v>
                </c:pt>
                <c:pt idx="1">
                  <c:v>3.68</c:v>
                </c:pt>
                <c:pt idx="2">
                  <c:v>6.62</c:v>
                </c:pt>
                <c:pt idx="3">
                  <c:v>11.9</c:v>
                </c:pt>
                <c:pt idx="4">
                  <c:v>21.4</c:v>
                </c:pt>
                <c:pt idx="5">
                  <c:v>38.6</c:v>
                </c:pt>
                <c:pt idx="6">
                  <c:v>69.5</c:v>
                </c:pt>
                <c:pt idx="7">
                  <c:v>125</c:v>
                </c:pt>
              </c:numCache>
            </c:numRef>
          </c:xVal>
          <c:yVal>
            <c:numRef>
              <c:f>Sheet1!$H$6:$H$13</c:f>
              <c:numCache>
                <c:formatCode>General</c:formatCode>
                <c:ptCount val="8"/>
                <c:pt idx="0">
                  <c:v>0</c:v>
                </c:pt>
                <c:pt idx="1">
                  <c:v>2.4000000000000007E-2</c:v>
                </c:pt>
                <c:pt idx="2">
                  <c:v>4.8000000000000001E-2</c:v>
                </c:pt>
                <c:pt idx="3">
                  <c:v>0.12050000000000001</c:v>
                </c:pt>
                <c:pt idx="4">
                  <c:v>0.25049999999999994</c:v>
                </c:pt>
                <c:pt idx="5">
                  <c:v>0.52800000000000002</c:v>
                </c:pt>
                <c:pt idx="6">
                  <c:v>1.125</c:v>
                </c:pt>
                <c:pt idx="7">
                  <c:v>1.8835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7-4E85-98AC-2B5EE5AC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80912"/>
        <c:axId val="344977584"/>
      </c:scatterChart>
      <c:valAx>
        <c:axId val="34498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77584"/>
        <c:crosses val="autoZero"/>
        <c:crossBetween val="midCat"/>
      </c:valAx>
      <c:valAx>
        <c:axId val="3449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9525</xdr:rowOff>
    </xdr:from>
    <xdr:to>
      <xdr:col>16</xdr:col>
      <xdr:colOff>314325</xdr:colOff>
      <xdr:row>17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tabSelected="1" workbookViewId="0">
      <selection activeCell="F2" sqref="F2"/>
    </sheetView>
  </sheetViews>
  <sheetFormatPr defaultRowHeight="15" x14ac:dyDescent="0.25"/>
  <cols>
    <col min="1" max="2" width="11.28515625" bestFit="1" customWidth="1"/>
    <col min="3" max="3" width="17.28515625" bestFit="1" customWidth="1"/>
    <col min="4" max="4" width="21.42578125" bestFit="1" customWidth="1"/>
    <col min="5" max="6" width="11.140625" bestFit="1" customWidth="1"/>
    <col min="7" max="7" width="10.28515625" bestFit="1" customWidth="1"/>
    <col min="8" max="8" width="18.28515625" bestFit="1" customWidth="1"/>
  </cols>
  <sheetData>
    <row r="4" spans="1:8" x14ac:dyDescent="0.25">
      <c r="D4" s="1"/>
      <c r="E4" s="1" t="s">
        <v>1</v>
      </c>
      <c r="F4" s="1" t="s">
        <v>1</v>
      </c>
      <c r="G4" s="1"/>
    </row>
    <row r="5" spans="1:8" x14ac:dyDescent="0.25">
      <c r="B5" s="1" t="s">
        <v>8</v>
      </c>
      <c r="C5" s="1" t="s">
        <v>9</v>
      </c>
      <c r="D5" s="1" t="s">
        <v>0</v>
      </c>
      <c r="E5" s="1">
        <v>1</v>
      </c>
      <c r="F5" s="1">
        <v>2</v>
      </c>
      <c r="G5" s="1" t="s">
        <v>2</v>
      </c>
      <c r="H5" t="s">
        <v>3</v>
      </c>
    </row>
    <row r="6" spans="1:8" x14ac:dyDescent="0.25">
      <c r="B6" s="1">
        <f>_xlfn.STDEV.P(E6,F6)</f>
        <v>2.5000000000000022E-3</v>
      </c>
      <c r="D6" s="1">
        <v>0</v>
      </c>
      <c r="E6" s="1">
        <v>8.3000000000000004E-2</v>
      </c>
      <c r="F6" s="1">
        <v>7.8E-2</v>
      </c>
      <c r="G6" s="1">
        <f>AVERAGE(E6,F6)</f>
        <v>8.0500000000000002E-2</v>
      </c>
      <c r="H6" s="1">
        <v>0</v>
      </c>
    </row>
    <row r="7" spans="1:8" x14ac:dyDescent="0.25">
      <c r="B7" s="1">
        <f t="shared" ref="B7:B17" si="0">_xlfn.STDEV.P(E7,F7)</f>
        <v>3.4999999999999962E-3</v>
      </c>
      <c r="D7" s="1">
        <v>3.68</v>
      </c>
      <c r="E7" s="1">
        <v>0.10100000000000001</v>
      </c>
      <c r="F7" s="1">
        <v>0.108</v>
      </c>
      <c r="G7" s="1">
        <f t="shared" ref="G7:G13" si="1">AVERAGE(E7,F7)</f>
        <v>0.10450000000000001</v>
      </c>
      <c r="H7" s="1">
        <f>G7-G6</f>
        <v>2.4000000000000007E-2</v>
      </c>
    </row>
    <row r="8" spans="1:8" x14ac:dyDescent="0.25">
      <c r="B8" s="1">
        <f t="shared" si="0"/>
        <v>5.5000000000000049E-3</v>
      </c>
      <c r="D8" s="1">
        <v>6.62</v>
      </c>
      <c r="E8" s="1">
        <v>0.13400000000000001</v>
      </c>
      <c r="F8" s="1">
        <v>0.123</v>
      </c>
      <c r="G8" s="1">
        <f t="shared" si="1"/>
        <v>0.1285</v>
      </c>
      <c r="H8" s="1">
        <f>G8-G6</f>
        <v>4.8000000000000001E-2</v>
      </c>
    </row>
    <row r="9" spans="1:8" x14ac:dyDescent="0.25">
      <c r="B9" s="1">
        <f t="shared" si="0"/>
        <v>1.3999999999999999E-2</v>
      </c>
      <c r="D9" s="1">
        <v>11.9</v>
      </c>
      <c r="E9" s="1">
        <v>0.215</v>
      </c>
      <c r="F9" s="1">
        <v>0.187</v>
      </c>
      <c r="G9" s="1">
        <f t="shared" si="1"/>
        <v>0.20100000000000001</v>
      </c>
      <c r="H9" s="1">
        <f>G9-G6</f>
        <v>0.12050000000000001</v>
      </c>
    </row>
    <row r="10" spans="1:8" x14ac:dyDescent="0.25">
      <c r="B10" s="1">
        <f t="shared" si="0"/>
        <v>1.5999999999999986E-2</v>
      </c>
      <c r="D10" s="1">
        <v>21.4</v>
      </c>
      <c r="E10" s="1">
        <v>0.34699999999999998</v>
      </c>
      <c r="F10" s="1">
        <v>0.315</v>
      </c>
      <c r="G10" s="1">
        <f t="shared" si="1"/>
        <v>0.33099999999999996</v>
      </c>
      <c r="H10" s="1">
        <f>G10-G6</f>
        <v>0.25049999999999994</v>
      </c>
    </row>
    <row r="11" spans="1:8" x14ac:dyDescent="0.25">
      <c r="B11" s="1">
        <f t="shared" si="0"/>
        <v>0.12249999999999976</v>
      </c>
      <c r="D11" s="1">
        <v>38.6</v>
      </c>
      <c r="E11" s="1">
        <v>0.48599999999999999</v>
      </c>
      <c r="F11" s="1">
        <v>0.73099999999999998</v>
      </c>
      <c r="G11" s="1">
        <f t="shared" si="1"/>
        <v>0.60850000000000004</v>
      </c>
      <c r="H11" s="1">
        <f>G11-G6</f>
        <v>0.52800000000000002</v>
      </c>
    </row>
    <row r="12" spans="1:8" x14ac:dyDescent="0.25">
      <c r="B12" s="1">
        <f t="shared" si="0"/>
        <v>5.2499999999999991E-2</v>
      </c>
      <c r="D12" s="1">
        <v>69.5</v>
      </c>
      <c r="E12" s="1">
        <v>1.258</v>
      </c>
      <c r="F12" s="1">
        <v>1.153</v>
      </c>
      <c r="G12" s="1">
        <f t="shared" si="1"/>
        <v>1.2055</v>
      </c>
      <c r="H12" s="1">
        <f>G12-G6</f>
        <v>1.125</v>
      </c>
    </row>
    <row r="13" spans="1:8" x14ac:dyDescent="0.25">
      <c r="B13" s="1">
        <f t="shared" si="0"/>
        <v>0.15300000000000002</v>
      </c>
      <c r="D13" s="1">
        <v>125</v>
      </c>
      <c r="E13" s="1">
        <v>1.8109999999999999</v>
      </c>
      <c r="F13" s="1">
        <v>2.117</v>
      </c>
      <c r="G13" s="1">
        <f t="shared" si="1"/>
        <v>1.964</v>
      </c>
      <c r="H13" s="1">
        <f>G13-G6</f>
        <v>1.8835</v>
      </c>
    </row>
    <row r="14" spans="1:8" x14ac:dyDescent="0.25">
      <c r="A14" s="1" t="s">
        <v>4</v>
      </c>
      <c r="B14" s="1">
        <f t="shared" si="0"/>
        <v>0.21750000000000003</v>
      </c>
      <c r="C14" s="1">
        <f>D14*2</f>
        <v>410.4871794871795</v>
      </c>
      <c r="D14" s="1">
        <f>(H14+0.0428)/0.0156</f>
        <v>205.24358974358975</v>
      </c>
      <c r="E14" s="1">
        <v>3.0219999999999998</v>
      </c>
      <c r="F14" s="1">
        <v>3.4569999999999999</v>
      </c>
      <c r="G14" s="1">
        <f>AVERAGE(E14,F14)</f>
        <v>3.2394999999999996</v>
      </c>
      <c r="H14" s="1">
        <f>G14-G6</f>
        <v>3.1589999999999998</v>
      </c>
    </row>
    <row r="15" spans="1:8" x14ac:dyDescent="0.25">
      <c r="A15" s="1" t="s">
        <v>5</v>
      </c>
      <c r="B15" s="1">
        <f t="shared" si="0"/>
        <v>8.350000000000013E-2</v>
      </c>
      <c r="C15" s="1">
        <f t="shared" ref="C15:C17" si="2">D15*2</f>
        <v>376.64102564102575</v>
      </c>
      <c r="D15" s="1">
        <f t="shared" ref="D15:D17" si="3">(H15+0.0428)/0.0156</f>
        <v>188.32051282051287</v>
      </c>
      <c r="E15" s="1">
        <v>2.8919999999999999</v>
      </c>
      <c r="F15" s="1">
        <v>3.0590000000000002</v>
      </c>
      <c r="G15" s="1">
        <f t="shared" ref="G15:G17" si="4">AVERAGE(E15,F15)</f>
        <v>2.9755000000000003</v>
      </c>
      <c r="H15" s="1">
        <f>G15-G6</f>
        <v>2.8950000000000005</v>
      </c>
    </row>
    <row r="16" spans="1:8" x14ac:dyDescent="0.25">
      <c r="A16" s="1" t="s">
        <v>6</v>
      </c>
      <c r="B16" s="1">
        <f t="shared" si="0"/>
        <v>1.4000000000000012E-2</v>
      </c>
      <c r="C16" s="1">
        <f t="shared" si="2"/>
        <v>275.0384615384616</v>
      </c>
      <c r="D16" s="1">
        <f t="shared" si="3"/>
        <v>137.5192307692308</v>
      </c>
      <c r="E16" s="1">
        <v>2.1970000000000001</v>
      </c>
      <c r="F16" s="1">
        <v>2.169</v>
      </c>
      <c r="G16" s="1">
        <f t="shared" si="4"/>
        <v>2.1829999999999998</v>
      </c>
      <c r="H16" s="1">
        <f>G16-G6</f>
        <v>2.1025</v>
      </c>
    </row>
    <row r="17" spans="1:8" x14ac:dyDescent="0.25">
      <c r="A17" s="1" t="s">
        <v>7</v>
      </c>
      <c r="B17" s="1">
        <f t="shared" si="0"/>
        <v>5.0000000000000044E-2</v>
      </c>
      <c r="C17" s="1">
        <f t="shared" si="2"/>
        <v>194.14102564102564</v>
      </c>
      <c r="D17" s="1">
        <f t="shared" si="3"/>
        <v>97.070512820512818</v>
      </c>
      <c r="E17" s="1">
        <v>1.502</v>
      </c>
      <c r="F17" s="1">
        <v>1.6020000000000001</v>
      </c>
      <c r="G17" s="1">
        <f t="shared" si="4"/>
        <v>1.552</v>
      </c>
      <c r="H17" s="1">
        <f>G17-G6</f>
        <v>1.4715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2018-05-06T14:42:01Z</dcterms:created>
  <dcterms:modified xsi:type="dcterms:W3CDTF">2018-05-07T14:54:10Z</dcterms:modified>
</cp:coreProperties>
</file>