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CTSD_ELISA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4" i="1"/>
  <c r="B14" i="1"/>
  <c r="B18" i="1" l="1"/>
  <c r="B19" i="1"/>
  <c r="B20" i="1"/>
  <c r="B21" i="1"/>
  <c r="B22" i="1"/>
  <c r="B23" i="1"/>
  <c r="B24" i="1"/>
  <c r="B25" i="1"/>
  <c r="B26" i="1"/>
  <c r="B27" i="1"/>
  <c r="B28" i="1"/>
  <c r="B29" i="1"/>
  <c r="D18" i="1"/>
  <c r="D19" i="1"/>
  <c r="D20" i="1"/>
  <c r="D21" i="1"/>
  <c r="D22" i="1"/>
  <c r="D23" i="1"/>
  <c r="D24" i="1"/>
  <c r="D25" i="1"/>
  <c r="D26" i="1"/>
  <c r="D27" i="1"/>
  <c r="D28" i="1"/>
  <c r="D29" i="1"/>
  <c r="D15" i="1"/>
  <c r="D16" i="1"/>
  <c r="D17" i="1"/>
  <c r="D14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3" i="1"/>
  <c r="H12" i="1"/>
  <c r="H11" i="1"/>
  <c r="H10" i="1"/>
  <c r="H9" i="1"/>
  <c r="H8" i="1"/>
  <c r="H7" i="1"/>
  <c r="G18" i="1"/>
  <c r="G19" i="1"/>
  <c r="G20" i="1"/>
  <c r="G21" i="1"/>
  <c r="G22" i="1"/>
  <c r="G23" i="1"/>
  <c r="G24" i="1"/>
  <c r="G25" i="1"/>
  <c r="G26" i="1"/>
  <c r="G27" i="1"/>
  <c r="G28" i="1"/>
  <c r="G29" i="1"/>
  <c r="G13" i="1"/>
  <c r="B7" i="1" l="1"/>
  <c r="B8" i="1"/>
  <c r="B9" i="1"/>
  <c r="B10" i="1"/>
  <c r="B11" i="1"/>
  <c r="B12" i="1"/>
  <c r="B13" i="1"/>
  <c r="B15" i="1"/>
  <c r="B16" i="1"/>
  <c r="B17" i="1"/>
  <c r="B6" i="1"/>
  <c r="G15" i="1"/>
  <c r="G16" i="1"/>
  <c r="G17" i="1"/>
  <c r="G14" i="1"/>
  <c r="G7" i="1"/>
  <c r="G8" i="1"/>
  <c r="G9" i="1"/>
  <c r="G10" i="1"/>
  <c r="G11" i="1"/>
  <c r="G12" i="1"/>
  <c r="G6" i="1"/>
  <c r="H14" i="1" l="1"/>
  <c r="H16" i="1"/>
  <c r="H15" i="1"/>
</calcChain>
</file>

<file path=xl/sharedStrings.xml><?xml version="1.0" encoding="utf-8"?>
<sst xmlns="http://schemas.openxmlformats.org/spreadsheetml/2006/main" count="42" uniqueCount="25">
  <si>
    <t>Concentration (ng/mL)</t>
  </si>
  <si>
    <t>O.D. 450nm</t>
  </si>
  <si>
    <t>Mean O.D.</t>
  </si>
  <si>
    <t>Blanck substraction</t>
  </si>
  <si>
    <t>S.D.</t>
  </si>
  <si>
    <t>Dilution factor 1/2</t>
  </si>
  <si>
    <t>1. WT EXP8</t>
  </si>
  <si>
    <t>2. WT EXP8</t>
  </si>
  <si>
    <t>3. WT EXP8</t>
  </si>
  <si>
    <t>4. WT EXP9 UN</t>
  </si>
  <si>
    <t>5. WT EXP9 DMSO</t>
  </si>
  <si>
    <t>6. WT EXP9 DMSO</t>
  </si>
  <si>
    <t>7. WT EXP9 AMX</t>
  </si>
  <si>
    <t>8. WT EXP9 AMX</t>
  </si>
  <si>
    <t>9. MUT EXP8</t>
  </si>
  <si>
    <t>10. MUT EXP8</t>
  </si>
  <si>
    <t>11. MUT EXP8</t>
  </si>
  <si>
    <t>12. MUT EXP9 UN</t>
  </si>
  <si>
    <t>13. MUT EXP9 DMSO</t>
  </si>
  <si>
    <t>14. MUT EXP9 DMSO</t>
  </si>
  <si>
    <t>15. MUT EXP9 AMX</t>
  </si>
  <si>
    <t>16. MUT EXP9 AMX</t>
  </si>
  <si>
    <t>Protein concentration in 50uL lysate (ug)</t>
  </si>
  <si>
    <t>Protein concentration in 50uL lysate (ng)</t>
  </si>
  <si>
    <t>Normalization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</si>
</sst>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O.D. 450nm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134295713035872"/>
                  <c:y val="-0.208869932925051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Sheet1!$D$6:$D$13</c:f>
              <c:numCache>
                <c:formatCode>General</c:formatCode>
                <c:ptCount val="8"/>
                <c:pt idx="0">
                  <c:v>0</c:v>
                </c:pt>
                <c:pt idx="1">
                  <c:v>3.68</c:v>
                </c:pt>
                <c:pt idx="2">
                  <c:v>6.62</c:v>
                </c:pt>
                <c:pt idx="3">
                  <c:v>11.9</c:v>
                </c:pt>
                <c:pt idx="4">
                  <c:v>21.4</c:v>
                </c:pt>
                <c:pt idx="5">
                  <c:v>38.6</c:v>
                </c:pt>
                <c:pt idx="6">
                  <c:v>69.5</c:v>
                </c:pt>
                <c:pt idx="7">
                  <c:v>125</c:v>
                </c:pt>
              </c:numCache>
            </c:numRef>
          </c:xVal>
          <c:yVal>
            <c:numRef>
              <c:f>Sheet1!$H$6:$H$13</c:f>
              <c:numCache>
                <c:formatCode>General</c:formatCode>
                <c:ptCount val="8"/>
                <c:pt idx="0">
                  <c:v>0</c:v>
                </c:pt>
                <c:pt idx="1">
                  <c:v>1.7000000000000001E-2</c:v>
                </c:pt>
                <c:pt idx="2">
                  <c:v>5.3000000000000005E-2</c:v>
                </c:pt>
                <c:pt idx="3">
                  <c:v>9.5499999999999988E-2</c:v>
                </c:pt>
                <c:pt idx="4">
                  <c:v>0.20250000000000001</c:v>
                </c:pt>
                <c:pt idx="5">
                  <c:v>0.44350000000000001</c:v>
                </c:pt>
                <c:pt idx="6">
                  <c:v>0.79599999999999993</c:v>
                </c:pt>
                <c:pt idx="7">
                  <c:v>1.3245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7-4E85-98AC-2B5EE5AC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80912"/>
        <c:axId val="344977584"/>
      </c:scatterChart>
      <c:valAx>
        <c:axId val="34498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77584"/>
        <c:crosses val="autoZero"/>
        <c:crossBetween val="midCat"/>
      </c:valAx>
      <c:valAx>
        <c:axId val="34497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80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5</xdr:row>
      <xdr:rowOff>28575</xdr:rowOff>
    </xdr:from>
    <xdr:to>
      <xdr:col>16</xdr:col>
      <xdr:colOff>285750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9"/>
  <sheetViews>
    <sheetView tabSelected="1" topLeftCell="A19" workbookViewId="0">
      <selection activeCell="J39" sqref="J39"/>
    </sheetView>
  </sheetViews>
  <sheetFormatPr defaultRowHeight="15" x14ac:dyDescent="0.25"/>
  <cols>
    <col min="1" max="1" width="18.85546875" bestFit="1" customWidth="1"/>
    <col min="2" max="3" width="37.42578125" bestFit="1" customWidth="1"/>
    <col min="4" max="4" width="21.42578125" bestFit="1" customWidth="1"/>
    <col min="5" max="6" width="11.140625" bestFit="1" customWidth="1"/>
    <col min="7" max="7" width="10.28515625" bestFit="1" customWidth="1"/>
    <col min="8" max="8" width="18.28515625" bestFit="1" customWidth="1"/>
  </cols>
  <sheetData>
    <row r="4" spans="1:8" x14ac:dyDescent="0.25">
      <c r="A4" s="1"/>
      <c r="B4" s="1"/>
      <c r="C4" s="1"/>
      <c r="D4" s="2"/>
      <c r="E4" s="2" t="s">
        <v>1</v>
      </c>
      <c r="F4" s="2" t="s">
        <v>1</v>
      </c>
      <c r="G4" s="2"/>
      <c r="H4" s="1"/>
    </row>
    <row r="5" spans="1:8" x14ac:dyDescent="0.25">
      <c r="A5" s="1"/>
      <c r="B5" s="2" t="s">
        <v>4</v>
      </c>
      <c r="C5" s="2" t="s">
        <v>5</v>
      </c>
      <c r="D5" s="2" t="s">
        <v>0</v>
      </c>
      <c r="E5" s="2">
        <v>1</v>
      </c>
      <c r="F5" s="2">
        <v>2</v>
      </c>
      <c r="G5" s="2" t="s">
        <v>2</v>
      </c>
      <c r="H5" s="1" t="s">
        <v>3</v>
      </c>
    </row>
    <row r="6" spans="1:8" x14ac:dyDescent="0.25">
      <c r="A6" s="1"/>
      <c r="B6" s="2">
        <f>_xlfn.STDEV.P(E6,F6)</f>
        <v>5.0000000000000044E-4</v>
      </c>
      <c r="C6" s="1"/>
      <c r="D6" s="2">
        <v>0</v>
      </c>
      <c r="E6" s="2">
        <v>8.3000000000000004E-2</v>
      </c>
      <c r="F6" s="2">
        <v>8.4000000000000005E-2</v>
      </c>
      <c r="G6" s="2">
        <f>AVERAGE(E6,F6)</f>
        <v>8.3500000000000005E-2</v>
      </c>
      <c r="H6" s="2">
        <v>0</v>
      </c>
    </row>
    <row r="7" spans="1:8" x14ac:dyDescent="0.25">
      <c r="A7" s="1"/>
      <c r="B7" s="2">
        <f t="shared" ref="B7:B29" si="0">_xlfn.STDEV.P(E7,F7)</f>
        <v>1.4999999999999944E-3</v>
      </c>
      <c r="C7" s="1"/>
      <c r="D7" s="2">
        <v>3.68</v>
      </c>
      <c r="E7" s="2">
        <v>9.9000000000000005E-2</v>
      </c>
      <c r="F7" s="2">
        <v>0.10199999999999999</v>
      </c>
      <c r="G7" s="2">
        <f t="shared" ref="G7:G12" si="1">AVERAGE(E7,F7)</f>
        <v>0.10050000000000001</v>
      </c>
      <c r="H7" s="2">
        <f>G7-G6</f>
        <v>1.7000000000000001E-2</v>
      </c>
    </row>
    <row r="8" spans="1:8" x14ac:dyDescent="0.25">
      <c r="A8" s="1"/>
      <c r="B8" s="2">
        <f t="shared" si="0"/>
        <v>3.5000000000000031E-3</v>
      </c>
      <c r="C8" s="1"/>
      <c r="D8" s="2">
        <v>6.62</v>
      </c>
      <c r="E8" s="2">
        <v>0.14000000000000001</v>
      </c>
      <c r="F8" s="2">
        <v>0.13300000000000001</v>
      </c>
      <c r="G8" s="2">
        <f t="shared" si="1"/>
        <v>0.13650000000000001</v>
      </c>
      <c r="H8" s="2">
        <f>G8-G6</f>
        <v>5.3000000000000005E-2</v>
      </c>
    </row>
    <row r="9" spans="1:8" x14ac:dyDescent="0.25">
      <c r="A9" s="1"/>
      <c r="B9" s="2">
        <f t="shared" si="0"/>
        <v>3.0000000000000027E-3</v>
      </c>
      <c r="C9" s="1"/>
      <c r="D9" s="2">
        <v>11.9</v>
      </c>
      <c r="E9" s="2">
        <v>0.182</v>
      </c>
      <c r="F9" s="2">
        <v>0.17599999999999999</v>
      </c>
      <c r="G9" s="2">
        <f t="shared" si="1"/>
        <v>0.17899999999999999</v>
      </c>
      <c r="H9" s="2">
        <f>G9-G6</f>
        <v>9.5499999999999988E-2</v>
      </c>
    </row>
    <row r="10" spans="1:8" x14ac:dyDescent="0.25">
      <c r="A10" s="1"/>
      <c r="B10" s="2">
        <f t="shared" si="0"/>
        <v>9.9999999999999811E-3</v>
      </c>
      <c r="C10" s="1"/>
      <c r="D10" s="2">
        <v>21.4</v>
      </c>
      <c r="E10" s="2">
        <v>0.27600000000000002</v>
      </c>
      <c r="F10" s="2">
        <v>0.29599999999999999</v>
      </c>
      <c r="G10" s="2">
        <f t="shared" si="1"/>
        <v>0.28600000000000003</v>
      </c>
      <c r="H10" s="2">
        <f>G10-G6</f>
        <v>0.20250000000000001</v>
      </c>
    </row>
    <row r="11" spans="1:8" x14ac:dyDescent="0.25">
      <c r="A11" s="1"/>
      <c r="B11" s="2">
        <f t="shared" si="0"/>
        <v>0</v>
      </c>
      <c r="C11" s="1"/>
      <c r="D11" s="2">
        <v>38.6</v>
      </c>
      <c r="E11" s="2">
        <v>0.52700000000000002</v>
      </c>
      <c r="F11" s="2">
        <v>0.52700000000000002</v>
      </c>
      <c r="G11" s="2">
        <f t="shared" si="1"/>
        <v>0.52700000000000002</v>
      </c>
      <c r="H11" s="2">
        <f>G11-G6</f>
        <v>0.44350000000000001</v>
      </c>
    </row>
    <row r="12" spans="1:8" x14ac:dyDescent="0.25">
      <c r="A12" s="1"/>
      <c r="B12" s="2">
        <f t="shared" si="0"/>
        <v>3.2500000000000029E-2</v>
      </c>
      <c r="C12" s="1"/>
      <c r="D12" s="2">
        <v>69.5</v>
      </c>
      <c r="E12" s="2">
        <v>0.84699999999999998</v>
      </c>
      <c r="F12" s="2">
        <v>0.91200000000000003</v>
      </c>
      <c r="G12" s="2">
        <f t="shared" si="1"/>
        <v>0.87949999999999995</v>
      </c>
      <c r="H12" s="2">
        <f>G12-G6</f>
        <v>0.79599999999999993</v>
      </c>
    </row>
    <row r="13" spans="1:8" x14ac:dyDescent="0.25">
      <c r="A13" s="1"/>
      <c r="B13" s="2">
        <f t="shared" si="0"/>
        <v>6.1999999999999944E-2</v>
      </c>
      <c r="C13" s="1"/>
      <c r="D13" s="2">
        <v>125</v>
      </c>
      <c r="E13" s="2">
        <v>1.3460000000000001</v>
      </c>
      <c r="F13" s="2">
        <v>1.47</v>
      </c>
      <c r="G13" s="2">
        <f>AVERAGE(E13,F13)</f>
        <v>1.4079999999999999</v>
      </c>
      <c r="H13" s="2">
        <f>G13-G6</f>
        <v>1.3245</v>
      </c>
    </row>
    <row r="14" spans="1:8" x14ac:dyDescent="0.25">
      <c r="A14" s="2" t="s">
        <v>6</v>
      </c>
      <c r="B14" s="2">
        <f>_xlfn.STDEV.P(E14,F14)</f>
        <v>3.9500000000000091E-2</v>
      </c>
      <c r="C14" s="2"/>
      <c r="D14" s="2">
        <f>(H14+0.0116)/0.0109</f>
        <v>295.55963302752292</v>
      </c>
      <c r="E14" s="2">
        <v>3.3330000000000002</v>
      </c>
      <c r="F14" s="2">
        <v>3.254</v>
      </c>
      <c r="G14" s="2">
        <f>AVERAGE(E14,F14)</f>
        <v>3.2934999999999999</v>
      </c>
      <c r="H14" s="2">
        <f>G14-G6</f>
        <v>3.21</v>
      </c>
    </row>
    <row r="15" spans="1:8" x14ac:dyDescent="0.25">
      <c r="A15" s="2" t="s">
        <v>7</v>
      </c>
      <c r="B15" s="2">
        <f t="shared" si="0"/>
        <v>3.5000000000000142E-2</v>
      </c>
      <c r="C15" s="2"/>
      <c r="D15" s="2">
        <f t="shared" ref="D15:D29" si="2">(H15+0.0116)/0.0109</f>
        <v>274.59633027522938</v>
      </c>
      <c r="E15" s="2">
        <v>3.1</v>
      </c>
      <c r="F15" s="2">
        <v>3.03</v>
      </c>
      <c r="G15" s="2">
        <f t="shared" ref="G15:G29" si="3">AVERAGE(E15,F15)</f>
        <v>3.0649999999999999</v>
      </c>
      <c r="H15" s="2">
        <f>G15-G6</f>
        <v>2.9815</v>
      </c>
    </row>
    <row r="16" spans="1:8" x14ac:dyDescent="0.25">
      <c r="A16" s="2" t="s">
        <v>8</v>
      </c>
      <c r="B16" s="2">
        <f t="shared" si="0"/>
        <v>7.5000000000000622E-3</v>
      </c>
      <c r="C16" s="2"/>
      <c r="D16" s="2">
        <f t="shared" si="2"/>
        <v>260.97247706422019</v>
      </c>
      <c r="E16" s="2">
        <v>2.9239999999999999</v>
      </c>
      <c r="F16" s="2">
        <v>2.9089999999999998</v>
      </c>
      <c r="G16" s="2">
        <f t="shared" si="3"/>
        <v>2.9165000000000001</v>
      </c>
      <c r="H16" s="2">
        <f>G16-G6</f>
        <v>2.8330000000000002</v>
      </c>
    </row>
    <row r="17" spans="1:8" x14ac:dyDescent="0.25">
      <c r="A17" s="2" t="s">
        <v>9</v>
      </c>
      <c r="B17" s="2">
        <f t="shared" si="0"/>
        <v>1.0499999999999954E-2</v>
      </c>
      <c r="C17" s="2"/>
      <c r="D17" s="2">
        <f t="shared" si="2"/>
        <v>268.12844036697248</v>
      </c>
      <c r="E17" s="2">
        <v>3.0049999999999999</v>
      </c>
      <c r="F17" s="2">
        <v>2.984</v>
      </c>
      <c r="G17" s="2">
        <f t="shared" si="3"/>
        <v>2.9944999999999999</v>
      </c>
      <c r="H17" s="2">
        <f>G17-G6</f>
        <v>2.911</v>
      </c>
    </row>
    <row r="18" spans="1:8" x14ac:dyDescent="0.25">
      <c r="A18" s="2" t="s">
        <v>10</v>
      </c>
      <c r="B18" s="2">
        <f t="shared" si="0"/>
        <v>9.8999999999999977E-2</v>
      </c>
      <c r="C18" s="2"/>
      <c r="D18" s="2">
        <f t="shared" si="2"/>
        <v>257.71559633027528</v>
      </c>
      <c r="E18" s="2">
        <v>2.98</v>
      </c>
      <c r="F18" s="2">
        <v>2.782</v>
      </c>
      <c r="G18" s="2">
        <f t="shared" si="3"/>
        <v>2.8810000000000002</v>
      </c>
      <c r="H18" s="2">
        <f>G18-G6</f>
        <v>2.7975000000000003</v>
      </c>
    </row>
    <row r="19" spans="1:8" x14ac:dyDescent="0.25">
      <c r="A19" s="2" t="s">
        <v>11</v>
      </c>
      <c r="B19" s="2">
        <f t="shared" si="0"/>
        <v>8.9500000000000135E-2</v>
      </c>
      <c r="C19" s="2"/>
      <c r="D19" s="2">
        <f t="shared" si="2"/>
        <v>270.69724770642205</v>
      </c>
      <c r="E19" s="2">
        <v>2.9329999999999998</v>
      </c>
      <c r="F19" s="2">
        <v>3.1120000000000001</v>
      </c>
      <c r="G19" s="2">
        <f t="shared" si="3"/>
        <v>3.0225</v>
      </c>
      <c r="H19" s="2">
        <f>G19-G6</f>
        <v>2.9390000000000001</v>
      </c>
    </row>
    <row r="20" spans="1:8" x14ac:dyDescent="0.25">
      <c r="A20" s="2" t="s">
        <v>12</v>
      </c>
      <c r="B20" s="2">
        <f t="shared" si="0"/>
        <v>0.17749999999999999</v>
      </c>
      <c r="C20" s="2"/>
      <c r="D20" s="2">
        <f t="shared" si="2"/>
        <v>266.93577981651373</v>
      </c>
      <c r="E20" s="2">
        <v>3.1589999999999998</v>
      </c>
      <c r="F20" s="2">
        <v>2.8039999999999998</v>
      </c>
      <c r="G20" s="2">
        <f t="shared" si="3"/>
        <v>2.9814999999999996</v>
      </c>
      <c r="H20" s="2">
        <f>G20-G6</f>
        <v>2.8979999999999997</v>
      </c>
    </row>
    <row r="21" spans="1:8" x14ac:dyDescent="0.25">
      <c r="A21" s="2" t="s">
        <v>13</v>
      </c>
      <c r="B21" s="2">
        <f t="shared" si="0"/>
        <v>0.17799999999999994</v>
      </c>
      <c r="C21" s="2"/>
      <c r="D21" s="2">
        <f t="shared" si="2"/>
        <v>245.42201834862385</v>
      </c>
      <c r="E21" s="2">
        <v>2.9249999999999998</v>
      </c>
      <c r="F21" s="2">
        <v>2.569</v>
      </c>
      <c r="G21" s="2">
        <f t="shared" si="3"/>
        <v>2.7469999999999999</v>
      </c>
      <c r="H21" s="2">
        <f>G21-G6</f>
        <v>2.6635</v>
      </c>
    </row>
    <row r="22" spans="1:8" x14ac:dyDescent="0.25">
      <c r="A22" s="2" t="s">
        <v>14</v>
      </c>
      <c r="B22" s="2">
        <f t="shared" si="0"/>
        <v>4.6999999999999931E-2</v>
      </c>
      <c r="C22" s="2"/>
      <c r="D22" s="2">
        <f t="shared" si="2"/>
        <v>198.08256880733944</v>
      </c>
      <c r="E22" s="2">
        <v>2.1840000000000002</v>
      </c>
      <c r="F22" s="2">
        <v>2.278</v>
      </c>
      <c r="G22" s="2">
        <f t="shared" si="3"/>
        <v>2.2309999999999999</v>
      </c>
      <c r="H22" s="2">
        <f>G22-G6</f>
        <v>2.1475</v>
      </c>
    </row>
    <row r="23" spans="1:8" x14ac:dyDescent="0.25">
      <c r="A23" s="2" t="s">
        <v>15</v>
      </c>
      <c r="B23" s="2">
        <f t="shared" si="0"/>
        <v>3.6999999999999922E-2</v>
      </c>
      <c r="C23" s="2"/>
      <c r="D23" s="2">
        <f t="shared" si="2"/>
        <v>209.09174311926606</v>
      </c>
      <c r="E23" s="2">
        <v>2.3140000000000001</v>
      </c>
      <c r="F23" s="2">
        <v>2.3879999999999999</v>
      </c>
      <c r="G23" s="2">
        <f t="shared" si="3"/>
        <v>2.351</v>
      </c>
      <c r="H23" s="2">
        <f>G23-G6</f>
        <v>2.2675000000000001</v>
      </c>
    </row>
    <row r="24" spans="1:8" x14ac:dyDescent="0.25">
      <c r="A24" s="2" t="s">
        <v>16</v>
      </c>
      <c r="B24" s="2">
        <f t="shared" si="0"/>
        <v>3.4999999999998366E-3</v>
      </c>
      <c r="C24" s="2"/>
      <c r="D24" s="2">
        <f t="shared" si="2"/>
        <v>222.89908256880736</v>
      </c>
      <c r="E24" s="2">
        <v>2.4980000000000002</v>
      </c>
      <c r="F24" s="2">
        <v>2.5049999999999999</v>
      </c>
      <c r="G24" s="2">
        <f t="shared" si="3"/>
        <v>2.5015000000000001</v>
      </c>
      <c r="H24" s="2">
        <f>G24-G6</f>
        <v>2.4180000000000001</v>
      </c>
    </row>
    <row r="25" spans="1:8" x14ac:dyDescent="0.25">
      <c r="A25" s="2" t="s">
        <v>17</v>
      </c>
      <c r="B25" s="2">
        <f t="shared" si="0"/>
        <v>7.0500000000000007E-2</v>
      </c>
      <c r="C25" s="2"/>
      <c r="D25" s="2">
        <f t="shared" si="2"/>
        <v>175.92660550458717</v>
      </c>
      <c r="E25" s="2">
        <v>2.06</v>
      </c>
      <c r="F25" s="2">
        <v>1.919</v>
      </c>
      <c r="G25" s="2">
        <f t="shared" si="3"/>
        <v>1.9895</v>
      </c>
      <c r="H25" s="2">
        <f>G25-G6</f>
        <v>1.9060000000000001</v>
      </c>
    </row>
    <row r="26" spans="1:8" x14ac:dyDescent="0.25">
      <c r="A26" s="2" t="s">
        <v>18</v>
      </c>
      <c r="B26" s="2">
        <f t="shared" si="0"/>
        <v>7.9499999999999904E-2</v>
      </c>
      <c r="C26" s="2"/>
      <c r="D26" s="2">
        <f t="shared" si="2"/>
        <v>192.25688073394497</v>
      </c>
      <c r="E26" s="2">
        <v>2.2469999999999999</v>
      </c>
      <c r="F26" s="2">
        <v>2.0880000000000001</v>
      </c>
      <c r="G26" s="2">
        <f t="shared" si="3"/>
        <v>2.1675</v>
      </c>
      <c r="H26" s="2">
        <f>G26-G6</f>
        <v>2.0840000000000001</v>
      </c>
    </row>
    <row r="27" spans="1:8" x14ac:dyDescent="0.25">
      <c r="A27" s="2" t="s">
        <v>19</v>
      </c>
      <c r="B27" s="2">
        <f t="shared" si="0"/>
        <v>5.2000000000000046E-2</v>
      </c>
      <c r="C27" s="2"/>
      <c r="D27" s="2">
        <f t="shared" si="2"/>
        <v>165.05504587155966</v>
      </c>
      <c r="E27" s="2">
        <v>1.923</v>
      </c>
      <c r="F27" s="2">
        <v>1.819</v>
      </c>
      <c r="G27" s="2">
        <f t="shared" si="3"/>
        <v>1.871</v>
      </c>
      <c r="H27" s="2">
        <f>G27-G6</f>
        <v>1.7875000000000001</v>
      </c>
    </row>
    <row r="28" spans="1:8" x14ac:dyDescent="0.25">
      <c r="A28" s="2" t="s">
        <v>20</v>
      </c>
      <c r="B28" s="2">
        <f t="shared" si="0"/>
        <v>6.4999999999999503E-3</v>
      </c>
      <c r="C28" s="2"/>
      <c r="D28" s="2">
        <f t="shared" si="2"/>
        <v>184.55045871559633</v>
      </c>
      <c r="E28" s="2">
        <v>2.077</v>
      </c>
      <c r="F28" s="2">
        <v>2.09</v>
      </c>
      <c r="G28" s="2">
        <f t="shared" si="3"/>
        <v>2.0834999999999999</v>
      </c>
      <c r="H28" s="2">
        <f>G28-G6</f>
        <v>2</v>
      </c>
    </row>
    <row r="29" spans="1:8" x14ac:dyDescent="0.25">
      <c r="A29" s="2" t="s">
        <v>21</v>
      </c>
      <c r="B29" s="2">
        <f t="shared" si="0"/>
        <v>0.16300000000000003</v>
      </c>
      <c r="C29" s="2"/>
      <c r="D29" s="2">
        <f t="shared" si="2"/>
        <v>158.81651376146789</v>
      </c>
      <c r="E29" s="2">
        <v>1.966</v>
      </c>
      <c r="F29" s="2">
        <v>1.64</v>
      </c>
      <c r="G29" s="2">
        <f t="shared" si="3"/>
        <v>1.8029999999999999</v>
      </c>
      <c r="H29" s="2">
        <f>G29-G6</f>
        <v>1.7195</v>
      </c>
    </row>
    <row r="33" spans="1:4" x14ac:dyDescent="0.25">
      <c r="A33" s="2"/>
      <c r="B33" s="2" t="s">
        <v>22</v>
      </c>
      <c r="C33" s="2" t="s">
        <v>23</v>
      </c>
      <c r="D33" s="2" t="s">
        <v>24</v>
      </c>
    </row>
    <row r="34" spans="1:4" x14ac:dyDescent="0.25">
      <c r="A34" s="2" t="s">
        <v>6</v>
      </c>
      <c r="B34" s="2">
        <v>40.353773584905653</v>
      </c>
      <c r="C34" s="2">
        <f>B34*1000</f>
        <v>40353.773584905655</v>
      </c>
      <c r="D34" s="2">
        <f>D14/C34</f>
        <v>7.3242129984611186E-3</v>
      </c>
    </row>
    <row r="35" spans="1:4" x14ac:dyDescent="0.25">
      <c r="A35" s="2" t="s">
        <v>7</v>
      </c>
      <c r="B35" s="2">
        <v>22.900943396226413</v>
      </c>
      <c r="C35" s="2">
        <f t="shared" ref="C35:C49" si="4">B35*1000</f>
        <v>22900.943396226412</v>
      </c>
      <c r="D35" s="2">
        <f t="shared" ref="D35:D49" si="5">D15/C35</f>
        <v>1.1990612156199513E-2</v>
      </c>
    </row>
    <row r="36" spans="1:4" x14ac:dyDescent="0.25">
      <c r="A36" s="2" t="s">
        <v>8</v>
      </c>
      <c r="B36" s="2">
        <v>29.504716981132077</v>
      </c>
      <c r="C36" s="2">
        <f t="shared" si="4"/>
        <v>29504.716981132078</v>
      </c>
      <c r="D36" s="2">
        <f t="shared" si="5"/>
        <v>8.8451103337513475E-3</v>
      </c>
    </row>
    <row r="37" spans="1:4" x14ac:dyDescent="0.25">
      <c r="A37" s="2" t="s">
        <v>9</v>
      </c>
      <c r="B37" s="2">
        <v>28.797169811320749</v>
      </c>
      <c r="C37" s="2">
        <f t="shared" si="4"/>
        <v>28797.169811320749</v>
      </c>
      <c r="D37" s="2">
        <f t="shared" si="5"/>
        <v>9.3109302797376205E-3</v>
      </c>
    </row>
    <row r="38" spans="1:4" x14ac:dyDescent="0.25">
      <c r="A38" s="2" t="s">
        <v>10</v>
      </c>
      <c r="B38" s="2">
        <v>27.382075471698116</v>
      </c>
      <c r="C38" s="2">
        <f t="shared" si="4"/>
        <v>27382.075471698117</v>
      </c>
      <c r="D38" s="2">
        <f t="shared" si="5"/>
        <v>9.411835731613841E-3</v>
      </c>
    </row>
    <row r="39" spans="1:4" x14ac:dyDescent="0.25">
      <c r="A39" s="2" t="s">
        <v>11</v>
      </c>
      <c r="B39" s="2">
        <v>33.278301886792448</v>
      </c>
      <c r="C39" s="2">
        <f t="shared" si="4"/>
        <v>33278.301886792447</v>
      </c>
      <c r="D39" s="2">
        <f t="shared" si="5"/>
        <v>8.1343467772872404E-3</v>
      </c>
    </row>
    <row r="40" spans="1:4" x14ac:dyDescent="0.25">
      <c r="A40" s="2" t="s">
        <v>12</v>
      </c>
      <c r="B40" s="2">
        <v>30.919811320754715</v>
      </c>
      <c r="C40" s="2">
        <f t="shared" si="4"/>
        <v>30919.811320754714</v>
      </c>
      <c r="D40" s="2">
        <f t="shared" si="5"/>
        <v>8.6331632831580345E-3</v>
      </c>
    </row>
    <row r="41" spans="1:4" x14ac:dyDescent="0.25">
      <c r="A41" s="2" t="s">
        <v>13</v>
      </c>
      <c r="B41" s="2">
        <v>25.613207547169807</v>
      </c>
      <c r="C41" s="2">
        <f t="shared" si="4"/>
        <v>25613.207547169808</v>
      </c>
      <c r="D41" s="2">
        <f t="shared" si="5"/>
        <v>9.5818541233716869E-3</v>
      </c>
    </row>
    <row r="42" spans="1:4" x14ac:dyDescent="0.25">
      <c r="A42" s="2" t="s">
        <v>14</v>
      </c>
      <c r="B42" s="2">
        <v>32.099056603773583</v>
      </c>
      <c r="C42" s="2">
        <f t="shared" si="4"/>
        <v>32099.056603773584</v>
      </c>
      <c r="D42" s="2">
        <f t="shared" si="5"/>
        <v>6.1709778967165268E-3</v>
      </c>
    </row>
    <row r="43" spans="1:4" x14ac:dyDescent="0.25">
      <c r="A43" s="2" t="s">
        <v>15</v>
      </c>
      <c r="B43" s="2">
        <v>28.089622641509436</v>
      </c>
      <c r="C43" s="2">
        <f t="shared" si="4"/>
        <v>28089.622641509435</v>
      </c>
      <c r="D43" s="2">
        <f t="shared" si="5"/>
        <v>7.4437362789730316E-3</v>
      </c>
    </row>
    <row r="44" spans="1:4" x14ac:dyDescent="0.25">
      <c r="A44" s="2" t="s">
        <v>16</v>
      </c>
      <c r="B44" s="2">
        <v>28.915094339622637</v>
      </c>
      <c r="C44" s="2">
        <f t="shared" si="4"/>
        <v>28915.094339622636</v>
      </c>
      <c r="D44" s="2">
        <f t="shared" si="5"/>
        <v>7.70874478051993E-3</v>
      </c>
    </row>
    <row r="45" spans="1:4" x14ac:dyDescent="0.25">
      <c r="A45" s="2" t="s">
        <v>17</v>
      </c>
      <c r="B45" s="2">
        <v>22.665094339622645</v>
      </c>
      <c r="C45" s="2">
        <f t="shared" si="4"/>
        <v>22665.094339622643</v>
      </c>
      <c r="D45" s="2">
        <f t="shared" si="5"/>
        <v>7.7620063198694019E-3</v>
      </c>
    </row>
    <row r="46" spans="1:4" x14ac:dyDescent="0.25">
      <c r="A46" s="2" t="s">
        <v>18</v>
      </c>
      <c r="B46" s="2">
        <v>24.316037735849058</v>
      </c>
      <c r="C46" s="2">
        <f t="shared" si="4"/>
        <v>24316.037735849059</v>
      </c>
      <c r="D46" s="2">
        <f t="shared" si="5"/>
        <v>7.9065875296986093E-3</v>
      </c>
    </row>
    <row r="47" spans="1:4" x14ac:dyDescent="0.25">
      <c r="A47" s="2" t="s">
        <v>19</v>
      </c>
      <c r="B47" s="2">
        <v>20.778301886792452</v>
      </c>
      <c r="C47" s="2">
        <f t="shared" si="4"/>
        <v>20778.301886792451</v>
      </c>
      <c r="D47" s="2">
        <f t="shared" si="5"/>
        <v>7.9436253631715442E-3</v>
      </c>
    </row>
    <row r="48" spans="1:4" x14ac:dyDescent="0.25">
      <c r="A48" s="2" t="s">
        <v>20</v>
      </c>
      <c r="B48" s="2">
        <v>33.04245283018868</v>
      </c>
      <c r="C48" s="2">
        <f t="shared" si="4"/>
        <v>33042.452830188682</v>
      </c>
      <c r="D48" s="2">
        <f t="shared" si="5"/>
        <v>5.5852529975312518E-3</v>
      </c>
    </row>
    <row r="49" spans="1:4" x14ac:dyDescent="0.25">
      <c r="A49" s="2" t="s">
        <v>21</v>
      </c>
      <c r="B49" s="2">
        <v>24.433962264150946</v>
      </c>
      <c r="C49" s="2">
        <f t="shared" si="4"/>
        <v>24433.962264150945</v>
      </c>
      <c r="D49" s="2">
        <f t="shared" si="5"/>
        <v>6.4998264319365232E-3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2018-05-06T14:42:01Z</dcterms:created>
  <dcterms:modified xsi:type="dcterms:W3CDTF">2018-11-07T19:37:50Z</dcterms:modified>
</cp:coreProperties>
</file>