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hD\CTSD_ELIS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F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3" i="1"/>
  <c r="D33" i="1"/>
  <c r="F34" i="1" l="1"/>
  <c r="F35" i="1"/>
  <c r="F36" i="1"/>
  <c r="F37" i="1"/>
  <c r="F38" i="1"/>
  <c r="F39" i="1"/>
  <c r="F40" i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I37" i="1" l="1"/>
  <c r="I34" i="1"/>
  <c r="I35" i="1"/>
  <c r="I36" i="1"/>
  <c r="I38" i="1"/>
  <c r="I39" i="1"/>
  <c r="I40" i="1"/>
  <c r="D10" i="1"/>
  <c r="D5" i="1"/>
  <c r="D6" i="1"/>
  <c r="D7" i="1"/>
  <c r="D8" i="1"/>
  <c r="E8" i="1" s="1"/>
  <c r="D9" i="1"/>
  <c r="D4" i="1"/>
  <c r="E4" i="1" l="1"/>
  <c r="E6" i="1"/>
  <c r="E5" i="1"/>
  <c r="E9" i="1"/>
  <c r="E7" i="1"/>
</calcChain>
</file>

<file path=xl/sharedStrings.xml><?xml version="1.0" encoding="utf-8"?>
<sst xmlns="http://schemas.openxmlformats.org/spreadsheetml/2006/main" count="45" uniqueCount="27">
  <si>
    <t>#</t>
  </si>
  <si>
    <t>7 blank</t>
  </si>
  <si>
    <t>BSA amount per well [ug]</t>
  </si>
  <si>
    <t>Absroption of reference protein dilution series</t>
  </si>
  <si>
    <t>Absorption samples</t>
  </si>
  <si>
    <t>Corrected absorption (-blank)</t>
  </si>
  <si>
    <t>Mean value protein amount (ug)</t>
  </si>
  <si>
    <t>Protein concentration in 50uL lysis</t>
  </si>
  <si>
    <t>Protein concentration [ug/uL] if you put 20uL in assay</t>
  </si>
  <si>
    <t>14 WT UN</t>
  </si>
  <si>
    <t>15 WT UN</t>
  </si>
  <si>
    <t>16 WT UN</t>
  </si>
  <si>
    <t>17 WT UN</t>
  </si>
  <si>
    <t>14 WT CDX</t>
  </si>
  <si>
    <t>15 WT CDX</t>
  </si>
  <si>
    <t>16 WT CDX</t>
  </si>
  <si>
    <t>17 WT CDX</t>
  </si>
  <si>
    <t>14 MUT UN</t>
  </si>
  <si>
    <t>15 MUT UN</t>
  </si>
  <si>
    <t>16 MUT UN</t>
  </si>
  <si>
    <t>17 MUT UN</t>
  </si>
  <si>
    <t>14 MUT CDX</t>
  </si>
  <si>
    <t>15 MUT CDX</t>
  </si>
  <si>
    <t>16 MUT CDX</t>
  </si>
  <si>
    <t>17 MUT CDX</t>
  </si>
  <si>
    <t>y = 0.009x - 0.0022</t>
  </si>
  <si>
    <t>x=(y+0.0022)/0.009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</si>
</sst>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7CBD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7EB2DB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0.17449999999999999</c:v>
                </c:pt>
                <c:pt idx="1">
                  <c:v>9.5000000000000015E-2</c:v>
                </c:pt>
                <c:pt idx="2">
                  <c:v>3.7499999999999992E-2</c:v>
                </c:pt>
                <c:pt idx="3">
                  <c:v>1.9500000000000003E-2</c:v>
                </c:pt>
                <c:pt idx="4">
                  <c:v>7.4999999999999997E-3</c:v>
                </c:pt>
                <c:pt idx="5">
                  <c:v>3.0000000000000027E-3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39-4560-88F9-0D7521C5F6D9}"/>
            </c:ext>
          </c:extLst>
        </c:ser>
        <c:ser>
          <c:idx val="3"/>
          <c:order val="1"/>
          <c:spPr>
            <a:ln w="19050" cap="rnd">
              <a:noFill/>
              <a:round/>
            </a:ln>
            <a:effectLst/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0.17449999999999999</c:v>
                </c:pt>
                <c:pt idx="1">
                  <c:v>9.5000000000000015E-2</c:v>
                </c:pt>
                <c:pt idx="2">
                  <c:v>3.7499999999999992E-2</c:v>
                </c:pt>
                <c:pt idx="3">
                  <c:v>1.9500000000000003E-2</c:v>
                </c:pt>
                <c:pt idx="4">
                  <c:v>7.4999999999999997E-3</c:v>
                </c:pt>
                <c:pt idx="5">
                  <c:v>3.0000000000000027E-3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39-4560-88F9-0D7521C5F6D9}"/>
            </c:ext>
          </c:extLst>
        </c:ser>
        <c:ser>
          <c:idx val="1"/>
          <c:order val="2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0.17449999999999999</c:v>
                </c:pt>
                <c:pt idx="1">
                  <c:v>9.5000000000000015E-2</c:v>
                </c:pt>
                <c:pt idx="2">
                  <c:v>3.7499999999999992E-2</c:v>
                </c:pt>
                <c:pt idx="3">
                  <c:v>1.9500000000000003E-2</c:v>
                </c:pt>
                <c:pt idx="4">
                  <c:v>7.4999999999999997E-3</c:v>
                </c:pt>
                <c:pt idx="5">
                  <c:v>3.0000000000000027E-3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39-4560-88F9-0D7521C5F6D9}"/>
            </c:ext>
          </c:extLst>
        </c:ser>
        <c:ser>
          <c:idx val="0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0.17449999999999999</c:v>
                </c:pt>
                <c:pt idx="1">
                  <c:v>9.5000000000000015E-2</c:v>
                </c:pt>
                <c:pt idx="2">
                  <c:v>3.7499999999999992E-2</c:v>
                </c:pt>
                <c:pt idx="3">
                  <c:v>1.9500000000000003E-2</c:v>
                </c:pt>
                <c:pt idx="4">
                  <c:v>7.4999999999999997E-3</c:v>
                </c:pt>
                <c:pt idx="5">
                  <c:v>3.0000000000000027E-3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39-4560-88F9-0D7521C5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075552"/>
        <c:axId val="596072640"/>
      </c:scatterChart>
      <c:valAx>
        <c:axId val="5960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2640"/>
        <c:crosses val="autoZero"/>
        <c:crossBetween val="midCat"/>
      </c:valAx>
      <c:valAx>
        <c:axId val="5960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5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12</xdr:row>
      <xdr:rowOff>114300</xdr:rowOff>
    </xdr:from>
    <xdr:to>
      <xdr:col>9</xdr:col>
      <xdr:colOff>266700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8"/>
  <sheetViews>
    <sheetView tabSelected="1" topLeftCell="E29" workbookViewId="0">
      <selection activeCell="I33" sqref="I33:I48"/>
    </sheetView>
  </sheetViews>
  <sheetFormatPr defaultRowHeight="15" x14ac:dyDescent="0.25"/>
  <cols>
    <col min="2" max="2" width="11.42578125" bestFit="1" customWidth="1"/>
    <col min="3" max="3" width="23.85546875" style="1" bestFit="1" customWidth="1"/>
    <col min="4" max="4" width="43.5703125" style="1" bestFit="1" customWidth="1"/>
    <col min="5" max="5" width="43.5703125" style="2" customWidth="1"/>
    <col min="6" max="6" width="31" customWidth="1"/>
    <col min="7" max="8" width="14.28515625" bestFit="1" customWidth="1"/>
    <col min="9" max="9" width="31.85546875" bestFit="1" customWidth="1"/>
    <col min="10" max="11" width="16.5703125" bestFit="1" customWidth="1"/>
    <col min="12" max="13" width="15.28515625" bestFit="1" customWidth="1"/>
    <col min="14" max="14" width="11.7109375" bestFit="1" customWidth="1"/>
    <col min="15" max="15" width="15.7109375" bestFit="1" customWidth="1"/>
    <col min="16" max="16" width="12.7109375" bestFit="1" customWidth="1"/>
    <col min="17" max="17" width="16" bestFit="1" customWidth="1"/>
    <col min="18" max="19" width="18.85546875" bestFit="1" customWidth="1"/>
    <col min="20" max="21" width="17.5703125" bestFit="1" customWidth="1"/>
  </cols>
  <sheetData>
    <row r="2" spans="2:21" x14ac:dyDescent="0.25">
      <c r="F2" t="s">
        <v>4</v>
      </c>
    </row>
    <row r="3" spans="2:21" x14ac:dyDescent="0.25">
      <c r="B3" s="1" t="s">
        <v>0</v>
      </c>
      <c r="C3" s="1" t="s">
        <v>2</v>
      </c>
      <c r="D3" s="1" t="s">
        <v>3</v>
      </c>
      <c r="E3" s="1" t="s">
        <v>5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</row>
    <row r="4" spans="2:21" x14ac:dyDescent="0.25">
      <c r="B4" s="1">
        <v>1</v>
      </c>
      <c r="C4" s="1">
        <v>20</v>
      </c>
      <c r="D4" s="1">
        <f>AVERAGE(C12,D12)</f>
        <v>0.2185</v>
      </c>
      <c r="E4" s="2">
        <f>D4-D10</f>
        <v>0.17449999999999999</v>
      </c>
      <c r="F4" s="11">
        <v>0.11</v>
      </c>
      <c r="G4" s="11">
        <v>0.11700000000000001</v>
      </c>
      <c r="H4" s="11">
        <v>9.1999999999999998E-2</v>
      </c>
      <c r="I4" s="11">
        <v>0.13200000000000001</v>
      </c>
      <c r="J4" s="11">
        <v>0.14099999999999999</v>
      </c>
      <c r="K4" s="11">
        <v>0.128</v>
      </c>
      <c r="L4" s="11">
        <v>0.10199999999999999</v>
      </c>
      <c r="M4" s="11">
        <v>0.104</v>
      </c>
      <c r="N4" s="11">
        <v>0.11700000000000001</v>
      </c>
      <c r="O4" s="11">
        <v>0.14399999999999999</v>
      </c>
      <c r="P4" s="11">
        <v>0.11</v>
      </c>
      <c r="Q4" s="11">
        <v>0.13700000000000001</v>
      </c>
      <c r="R4" s="11">
        <v>0.10199999999999999</v>
      </c>
      <c r="S4" s="11">
        <v>0.106</v>
      </c>
      <c r="T4" s="11">
        <v>0.124</v>
      </c>
      <c r="U4" s="11">
        <v>0.1</v>
      </c>
    </row>
    <row r="5" spans="2:21" x14ac:dyDescent="0.25">
      <c r="B5" s="1">
        <v>2</v>
      </c>
      <c r="C5" s="1">
        <v>10</v>
      </c>
      <c r="D5" s="1">
        <f t="shared" ref="D5:D9" si="0">AVERAGE(C13,D13)</f>
        <v>0.13900000000000001</v>
      </c>
      <c r="E5" s="2">
        <f>D5-D10</f>
        <v>9.5000000000000015E-2</v>
      </c>
      <c r="F5" s="11">
        <v>0.13500000000000001</v>
      </c>
      <c r="G5" s="11">
        <v>0.106</v>
      </c>
      <c r="H5" s="11">
        <v>9.0999999999999998E-2</v>
      </c>
      <c r="I5" s="11">
        <v>0.13300000000000001</v>
      </c>
      <c r="J5" s="11">
        <v>0.16200000000000001</v>
      </c>
      <c r="K5" s="11">
        <v>0.11799999999999999</v>
      </c>
      <c r="L5" s="11">
        <v>9.1999999999999998E-2</v>
      </c>
      <c r="M5" s="11">
        <v>0.115</v>
      </c>
      <c r="N5" s="11">
        <v>0.104</v>
      </c>
      <c r="O5" s="11">
        <v>0.157</v>
      </c>
      <c r="P5" s="11">
        <v>0.11600000000000001</v>
      </c>
      <c r="Q5" s="11">
        <v>0.104</v>
      </c>
      <c r="R5" s="11">
        <v>0.13100000000000001</v>
      </c>
      <c r="S5" s="11">
        <v>0.107</v>
      </c>
      <c r="T5" s="11">
        <v>0.13500000000000001</v>
      </c>
      <c r="U5" s="11">
        <v>9.4E-2</v>
      </c>
    </row>
    <row r="6" spans="2:21" x14ac:dyDescent="0.25">
      <c r="B6" s="1">
        <v>3</v>
      </c>
      <c r="C6" s="1">
        <v>5</v>
      </c>
      <c r="D6" s="1">
        <f t="shared" si="0"/>
        <v>8.1499999999999989E-2</v>
      </c>
      <c r="E6" s="2">
        <f>D6-D10</f>
        <v>3.7499999999999992E-2</v>
      </c>
      <c r="F6" s="1">
        <v>0.1225</v>
      </c>
      <c r="G6" s="1">
        <v>0.1115</v>
      </c>
      <c r="H6" s="1">
        <v>9.1499999999999998E-2</v>
      </c>
      <c r="I6" s="1">
        <v>0.13250000000000001</v>
      </c>
      <c r="J6" s="1">
        <v>0.1515</v>
      </c>
      <c r="K6" s="1">
        <v>0.123</v>
      </c>
      <c r="L6" s="1">
        <v>9.7000000000000003E-2</v>
      </c>
      <c r="M6" s="1">
        <v>0.1095</v>
      </c>
      <c r="N6" s="1">
        <v>0.1105</v>
      </c>
      <c r="O6" s="1">
        <v>0.15049999999999999</v>
      </c>
      <c r="P6" s="1">
        <v>0.113</v>
      </c>
      <c r="Q6" s="1">
        <v>0.1205</v>
      </c>
      <c r="R6" s="1">
        <v>0.11649999999999999</v>
      </c>
      <c r="S6" s="1">
        <v>0.1065</v>
      </c>
      <c r="T6" s="1">
        <v>0.1295</v>
      </c>
      <c r="U6" s="1">
        <v>9.7000000000000003E-2</v>
      </c>
    </row>
    <row r="7" spans="2:21" x14ac:dyDescent="0.25">
      <c r="B7" s="1">
        <v>4</v>
      </c>
      <c r="C7" s="1">
        <v>2.5</v>
      </c>
      <c r="D7" s="1">
        <f t="shared" si="0"/>
        <v>6.3500000000000001E-2</v>
      </c>
      <c r="E7" s="2">
        <f>D7-D10</f>
        <v>1.9500000000000003E-2</v>
      </c>
    </row>
    <row r="8" spans="2:21" x14ac:dyDescent="0.25">
      <c r="B8" s="1">
        <v>5</v>
      </c>
      <c r="C8" s="1">
        <v>1.25</v>
      </c>
      <c r="D8" s="1">
        <f t="shared" si="0"/>
        <v>5.1499999999999997E-2</v>
      </c>
      <c r="E8" s="2">
        <f>D8-D10</f>
        <v>7.4999999999999997E-3</v>
      </c>
    </row>
    <row r="9" spans="2:21" x14ac:dyDescent="0.25">
      <c r="B9" s="1">
        <v>6</v>
      </c>
      <c r="C9" s="1">
        <v>0.625</v>
      </c>
      <c r="D9" s="1">
        <f t="shared" si="0"/>
        <v>4.7E-2</v>
      </c>
      <c r="E9" s="2">
        <f>D9-D10</f>
        <v>3.0000000000000027E-3</v>
      </c>
    </row>
    <row r="10" spans="2:21" x14ac:dyDescent="0.25">
      <c r="B10" s="1" t="s">
        <v>1</v>
      </c>
      <c r="C10" s="1">
        <v>0</v>
      </c>
      <c r="D10" s="1">
        <f>AVERAGE(C18,D18)</f>
        <v>4.3999999999999997E-2</v>
      </c>
      <c r="E10" s="2">
        <v>0</v>
      </c>
    </row>
    <row r="12" spans="2:21" x14ac:dyDescent="0.25">
      <c r="C12" s="4">
        <v>0.21199999999999999</v>
      </c>
      <c r="D12" s="4">
        <v>0.22500000000000001</v>
      </c>
      <c r="E12" s="3"/>
    </row>
    <row r="13" spans="2:21" x14ac:dyDescent="0.25">
      <c r="C13" s="9">
        <v>0.13900000000000001</v>
      </c>
      <c r="D13" s="9">
        <v>0.13900000000000001</v>
      </c>
      <c r="E13" s="3"/>
    </row>
    <row r="14" spans="2:21" x14ac:dyDescent="0.25">
      <c r="C14" s="8">
        <v>8.6999999999999994E-2</v>
      </c>
      <c r="D14" s="5">
        <v>7.5999999999999998E-2</v>
      </c>
      <c r="E14" s="3"/>
    </row>
    <row r="15" spans="2:21" x14ac:dyDescent="0.25">
      <c r="C15" s="6">
        <v>6.6000000000000003E-2</v>
      </c>
      <c r="D15" s="6">
        <v>6.0999999999999999E-2</v>
      </c>
      <c r="E15" s="3"/>
    </row>
    <row r="16" spans="2:21" x14ac:dyDescent="0.25">
      <c r="C16" s="7">
        <v>5.1999999999999998E-2</v>
      </c>
      <c r="D16" s="7">
        <v>5.0999999999999997E-2</v>
      </c>
      <c r="E16" s="3"/>
    </row>
    <row r="17" spans="3:18" x14ac:dyDescent="0.25">
      <c r="C17" s="7">
        <v>4.7E-2</v>
      </c>
      <c r="D17" s="7">
        <v>4.7E-2</v>
      </c>
      <c r="E17" s="3"/>
    </row>
    <row r="18" spans="3:18" x14ac:dyDescent="0.25">
      <c r="C18" s="7">
        <v>4.2999999999999997E-2</v>
      </c>
      <c r="D18" s="7">
        <v>4.4999999999999998E-2</v>
      </c>
      <c r="E18" s="3"/>
    </row>
    <row r="21" spans="3:18" x14ac:dyDescent="0.25">
      <c r="C21" s="1" t="s">
        <v>2</v>
      </c>
      <c r="D21" s="1" t="s">
        <v>5</v>
      </c>
      <c r="K21" s="3"/>
      <c r="L21" s="3"/>
      <c r="M21" s="3"/>
      <c r="N21" s="3"/>
      <c r="O21" s="3"/>
      <c r="P21" s="3"/>
      <c r="Q21" s="3"/>
      <c r="R21" s="3"/>
    </row>
    <row r="22" spans="3:18" x14ac:dyDescent="0.25">
      <c r="C22" s="1">
        <v>20</v>
      </c>
      <c r="D22" s="2">
        <v>0.17449999999999999</v>
      </c>
      <c r="K22" s="3"/>
      <c r="L22" s="3"/>
      <c r="M22" s="3"/>
      <c r="N22" s="3"/>
      <c r="O22" s="3"/>
      <c r="P22" s="3"/>
      <c r="Q22" s="3"/>
      <c r="R22" s="3"/>
    </row>
    <row r="23" spans="3:18" x14ac:dyDescent="0.25">
      <c r="C23" s="1">
        <v>10</v>
      </c>
      <c r="D23" s="2">
        <v>9.5000000000000015E-2</v>
      </c>
      <c r="K23" s="3"/>
      <c r="L23" s="3"/>
      <c r="M23" s="3"/>
      <c r="N23" s="3"/>
      <c r="O23" s="3"/>
      <c r="P23" s="3"/>
      <c r="Q23" s="3"/>
      <c r="R23" s="3"/>
    </row>
    <row r="24" spans="3:18" x14ac:dyDescent="0.25">
      <c r="C24" s="1">
        <v>5</v>
      </c>
      <c r="D24" s="2">
        <v>3.7499999999999992E-2</v>
      </c>
      <c r="K24" s="3"/>
      <c r="L24" s="3"/>
      <c r="M24" s="3"/>
      <c r="N24" s="3"/>
      <c r="O24" s="3"/>
      <c r="P24" s="3"/>
      <c r="Q24" s="3"/>
      <c r="R24" s="3"/>
    </row>
    <row r="25" spans="3:18" x14ac:dyDescent="0.25">
      <c r="C25" s="1">
        <v>2.5</v>
      </c>
      <c r="D25" s="2">
        <v>1.9500000000000003E-2</v>
      </c>
      <c r="K25" s="3"/>
      <c r="L25" s="3"/>
      <c r="M25" s="3"/>
      <c r="N25" s="3"/>
      <c r="O25" s="3"/>
      <c r="P25" s="3"/>
      <c r="Q25" s="3"/>
      <c r="R25" s="3"/>
    </row>
    <row r="26" spans="3:18" x14ac:dyDescent="0.25">
      <c r="C26" s="1">
        <v>1.25</v>
      </c>
      <c r="D26" s="2">
        <v>7.4999999999999997E-3</v>
      </c>
      <c r="K26" s="3"/>
      <c r="L26" s="3"/>
      <c r="M26" s="3"/>
      <c r="N26" s="3"/>
      <c r="O26" s="3"/>
      <c r="P26" s="3"/>
      <c r="Q26" s="3"/>
      <c r="R26" s="3"/>
    </row>
    <row r="27" spans="3:18" x14ac:dyDescent="0.25">
      <c r="C27" s="1">
        <v>0.625</v>
      </c>
      <c r="D27" s="2">
        <v>3.0000000000000027E-3</v>
      </c>
      <c r="K27" s="3"/>
      <c r="L27" s="3"/>
      <c r="M27" s="3"/>
      <c r="N27" s="3"/>
      <c r="O27" s="3"/>
      <c r="P27" s="3"/>
      <c r="Q27" s="3"/>
      <c r="R27" s="3"/>
    </row>
    <row r="28" spans="3:18" x14ac:dyDescent="0.25">
      <c r="C28" s="1">
        <v>0</v>
      </c>
      <c r="D28" s="2">
        <v>0</v>
      </c>
      <c r="K28" s="3"/>
      <c r="L28" s="3"/>
      <c r="M28" s="3"/>
      <c r="N28" s="3"/>
      <c r="O28" s="3"/>
      <c r="P28" s="3"/>
      <c r="Q28" s="3"/>
      <c r="R28" s="3"/>
    </row>
    <row r="31" spans="3:18" x14ac:dyDescent="0.25">
      <c r="C31" t="s">
        <v>25</v>
      </c>
      <c r="D31" s="1" t="s">
        <v>26</v>
      </c>
    </row>
    <row r="32" spans="3:18" x14ac:dyDescent="0.25">
      <c r="E32" s="2" t="s">
        <v>6</v>
      </c>
      <c r="F32" t="s">
        <v>8</v>
      </c>
      <c r="I32" t="s">
        <v>7</v>
      </c>
    </row>
    <row r="33" spans="2:9" x14ac:dyDescent="0.25">
      <c r="B33" s="10" t="s">
        <v>9</v>
      </c>
      <c r="C33" s="1">
        <v>0.1225</v>
      </c>
      <c r="D33" s="1">
        <f>C33+0.0022</f>
        <v>0.12469999999999999</v>
      </c>
      <c r="E33" s="2">
        <f>(D33+0.0022)/0.009</f>
        <v>14.1</v>
      </c>
      <c r="F33">
        <f>E33/20</f>
        <v>0.70499999999999996</v>
      </c>
      <c r="I33">
        <f>F33*50</f>
        <v>35.25</v>
      </c>
    </row>
    <row r="34" spans="2:9" x14ac:dyDescent="0.25">
      <c r="B34" s="10" t="s">
        <v>10</v>
      </c>
      <c r="C34" s="1">
        <v>0.1115</v>
      </c>
      <c r="D34" s="1">
        <v>0.1115</v>
      </c>
      <c r="E34" s="2">
        <f t="shared" ref="E34:E48" si="1">(D34+0.0022)/0.009</f>
        <v>12.633333333333335</v>
      </c>
      <c r="F34">
        <f t="shared" ref="F34:F48" si="2">E34/20</f>
        <v>0.63166666666666671</v>
      </c>
      <c r="I34">
        <f t="shared" ref="I34:I48" si="3">F34*50</f>
        <v>31.583333333333336</v>
      </c>
    </row>
    <row r="35" spans="2:9" x14ac:dyDescent="0.25">
      <c r="B35" s="10" t="s">
        <v>11</v>
      </c>
      <c r="C35" s="1">
        <v>9.1499999999999998E-2</v>
      </c>
      <c r="D35" s="1">
        <v>9.1499999999999998E-2</v>
      </c>
      <c r="E35" s="2">
        <f t="shared" si="1"/>
        <v>10.411111111111111</v>
      </c>
      <c r="F35">
        <f t="shared" si="2"/>
        <v>0.52055555555555555</v>
      </c>
      <c r="I35">
        <f t="shared" si="3"/>
        <v>26.027777777777779</v>
      </c>
    </row>
    <row r="36" spans="2:9" x14ac:dyDescent="0.25">
      <c r="B36" s="10" t="s">
        <v>12</v>
      </c>
      <c r="C36" s="1">
        <v>0.13250000000000001</v>
      </c>
      <c r="D36" s="1">
        <v>0.13250000000000001</v>
      </c>
      <c r="E36" s="2">
        <f t="shared" si="1"/>
        <v>14.966666666666669</v>
      </c>
      <c r="F36">
        <f t="shared" si="2"/>
        <v>0.74833333333333341</v>
      </c>
      <c r="I36">
        <f t="shared" si="3"/>
        <v>37.416666666666671</v>
      </c>
    </row>
    <row r="37" spans="2:9" x14ac:dyDescent="0.25">
      <c r="B37" s="10" t="s">
        <v>13</v>
      </c>
      <c r="C37" s="1">
        <v>0.1515</v>
      </c>
      <c r="D37" s="1">
        <v>0.1515</v>
      </c>
      <c r="E37" s="2">
        <f t="shared" si="1"/>
        <v>17.077777777777779</v>
      </c>
      <c r="F37">
        <f t="shared" si="2"/>
        <v>0.85388888888888892</v>
      </c>
      <c r="I37">
        <f t="shared" si="3"/>
        <v>42.694444444444443</v>
      </c>
    </row>
    <row r="38" spans="2:9" x14ac:dyDescent="0.25">
      <c r="B38" s="10" t="s">
        <v>14</v>
      </c>
      <c r="C38" s="1">
        <v>0.123</v>
      </c>
      <c r="D38" s="1">
        <v>0.123</v>
      </c>
      <c r="E38" s="2">
        <f t="shared" si="1"/>
        <v>13.911111111111113</v>
      </c>
      <c r="F38">
        <f t="shared" si="2"/>
        <v>0.6955555555555557</v>
      </c>
      <c r="I38">
        <f t="shared" si="3"/>
        <v>34.777777777777786</v>
      </c>
    </row>
    <row r="39" spans="2:9" x14ac:dyDescent="0.25">
      <c r="B39" s="10" t="s">
        <v>15</v>
      </c>
      <c r="C39" s="1">
        <v>9.7000000000000003E-2</v>
      </c>
      <c r="D39" s="1">
        <v>9.7000000000000003E-2</v>
      </c>
      <c r="E39" s="2">
        <f t="shared" si="1"/>
        <v>11.022222222222222</v>
      </c>
      <c r="F39">
        <f t="shared" si="2"/>
        <v>0.55111111111111111</v>
      </c>
      <c r="I39">
        <f t="shared" si="3"/>
        <v>27.555555555555557</v>
      </c>
    </row>
    <row r="40" spans="2:9" x14ac:dyDescent="0.25">
      <c r="B40" s="10" t="s">
        <v>16</v>
      </c>
      <c r="C40" s="1">
        <v>0.1095</v>
      </c>
      <c r="D40" s="1">
        <v>0.1095</v>
      </c>
      <c r="E40" s="2">
        <f t="shared" si="1"/>
        <v>12.411111111111111</v>
      </c>
      <c r="F40">
        <f t="shared" si="2"/>
        <v>0.62055555555555553</v>
      </c>
      <c r="I40">
        <f t="shared" si="3"/>
        <v>31.027777777777775</v>
      </c>
    </row>
    <row r="41" spans="2:9" x14ac:dyDescent="0.25">
      <c r="B41" s="10" t="s">
        <v>17</v>
      </c>
      <c r="C41" s="1">
        <v>0.1105</v>
      </c>
      <c r="D41" s="1">
        <v>0.1105</v>
      </c>
      <c r="E41" s="2">
        <f t="shared" si="1"/>
        <v>12.522222222222222</v>
      </c>
      <c r="F41">
        <f t="shared" si="2"/>
        <v>0.62611111111111106</v>
      </c>
      <c r="I41">
        <f t="shared" si="3"/>
        <v>31.305555555555554</v>
      </c>
    </row>
    <row r="42" spans="2:9" x14ac:dyDescent="0.25">
      <c r="B42" s="10" t="s">
        <v>18</v>
      </c>
      <c r="C42" s="1">
        <v>0.15049999999999999</v>
      </c>
      <c r="D42" s="1">
        <v>0.15049999999999999</v>
      </c>
      <c r="E42" s="2">
        <f t="shared" si="1"/>
        <v>16.966666666666669</v>
      </c>
      <c r="F42">
        <f t="shared" si="2"/>
        <v>0.84833333333333338</v>
      </c>
      <c r="I42">
        <f t="shared" si="3"/>
        <v>42.416666666666671</v>
      </c>
    </row>
    <row r="43" spans="2:9" x14ac:dyDescent="0.25">
      <c r="B43" s="10" t="s">
        <v>19</v>
      </c>
      <c r="C43" s="1">
        <v>0.113</v>
      </c>
      <c r="D43" s="1">
        <v>0.113</v>
      </c>
      <c r="E43" s="2">
        <f t="shared" si="1"/>
        <v>12.8</v>
      </c>
      <c r="F43">
        <f t="shared" si="2"/>
        <v>0.64</v>
      </c>
      <c r="I43">
        <f t="shared" si="3"/>
        <v>32</v>
      </c>
    </row>
    <row r="44" spans="2:9" x14ac:dyDescent="0.25">
      <c r="B44" s="10" t="s">
        <v>20</v>
      </c>
      <c r="C44" s="1">
        <v>0.1205</v>
      </c>
      <c r="D44" s="1">
        <v>0.1205</v>
      </c>
      <c r="E44" s="2">
        <f t="shared" si="1"/>
        <v>13.633333333333333</v>
      </c>
      <c r="F44">
        <f t="shared" si="2"/>
        <v>0.68166666666666664</v>
      </c>
      <c r="I44">
        <f t="shared" si="3"/>
        <v>34.083333333333329</v>
      </c>
    </row>
    <row r="45" spans="2:9" x14ac:dyDescent="0.25">
      <c r="B45" s="10" t="s">
        <v>21</v>
      </c>
      <c r="C45" s="1">
        <v>0.11649999999999999</v>
      </c>
      <c r="D45" s="1">
        <v>0.11649999999999999</v>
      </c>
      <c r="E45" s="2">
        <f t="shared" si="1"/>
        <v>13.188888888888888</v>
      </c>
      <c r="F45">
        <f t="shared" si="2"/>
        <v>0.65944444444444439</v>
      </c>
      <c r="I45">
        <f t="shared" si="3"/>
        <v>32.972222222222221</v>
      </c>
    </row>
    <row r="46" spans="2:9" x14ac:dyDescent="0.25">
      <c r="B46" s="10" t="s">
        <v>22</v>
      </c>
      <c r="C46" s="1">
        <v>0.1065</v>
      </c>
      <c r="D46" s="1">
        <v>0.1065</v>
      </c>
      <c r="E46" s="2">
        <f t="shared" si="1"/>
        <v>12.077777777777778</v>
      </c>
      <c r="F46">
        <f t="shared" si="2"/>
        <v>0.60388888888888892</v>
      </c>
      <c r="I46">
        <f t="shared" si="3"/>
        <v>30.194444444444446</v>
      </c>
    </row>
    <row r="47" spans="2:9" x14ac:dyDescent="0.25">
      <c r="B47" s="10" t="s">
        <v>23</v>
      </c>
      <c r="C47" s="1">
        <v>0.1295</v>
      </c>
      <c r="D47" s="1">
        <v>0.1295</v>
      </c>
      <c r="E47" s="2">
        <f t="shared" si="1"/>
        <v>14.633333333333336</v>
      </c>
      <c r="F47">
        <f t="shared" si="2"/>
        <v>0.7316666666666668</v>
      </c>
      <c r="I47">
        <f t="shared" si="3"/>
        <v>36.583333333333343</v>
      </c>
    </row>
    <row r="48" spans="2:9" x14ac:dyDescent="0.25">
      <c r="B48" s="10" t="s">
        <v>24</v>
      </c>
      <c r="C48" s="1">
        <v>9.7000000000000003E-2</v>
      </c>
      <c r="D48" s="1">
        <v>9.7000000000000003E-2</v>
      </c>
      <c r="E48" s="2">
        <f t="shared" si="1"/>
        <v>11.022222222222222</v>
      </c>
      <c r="F48">
        <f t="shared" si="2"/>
        <v>0.55111111111111111</v>
      </c>
      <c r="I48">
        <f t="shared" si="3"/>
        <v>27.555555555555557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2018-01-10T13:46:43Z</dcterms:created>
  <dcterms:modified xsi:type="dcterms:W3CDTF">2019-01-19T19:18:21Z</dcterms:modified>
</cp:coreProperties>
</file>