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PhD\EM data Munster\New pictures for quantifications\"/>
    </mc:Choice>
  </mc:AlternateContent>
  <bookViews>
    <workbookView xWindow="0" yWindow="0" windowWidth="20490" windowHeight="7620"/>
  </bookViews>
  <sheets>
    <sheet name="Organoids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2" l="1"/>
  <c r="F13" i="2"/>
  <c r="F19" i="2"/>
  <c r="F12" i="2"/>
  <c r="F32" i="2"/>
  <c r="C39" i="2"/>
  <c r="F33" i="2"/>
  <c r="F34" i="2"/>
  <c r="F35" i="2"/>
  <c r="F36" i="2"/>
  <c r="F37" i="2"/>
  <c r="F38" i="2"/>
  <c r="F31" i="2"/>
  <c r="F30" i="2"/>
  <c r="F29" i="2"/>
  <c r="F28" i="2"/>
  <c r="F27" i="2"/>
  <c r="C17" i="2"/>
  <c r="F16" i="2"/>
  <c r="F15" i="2"/>
  <c r="F11" i="2"/>
  <c r="F9" i="2"/>
  <c r="F10" i="2"/>
  <c r="F26" i="2"/>
  <c r="F22" i="2"/>
  <c r="F21" i="2"/>
  <c r="F20" i="2"/>
  <c r="F25" i="2"/>
  <c r="F24" i="2"/>
  <c r="F23" i="2"/>
  <c r="F39" i="2" s="1"/>
  <c r="F5" i="2"/>
  <c r="F4" i="2"/>
  <c r="F6" i="2"/>
  <c r="F7" i="2"/>
  <c r="F8" i="2"/>
  <c r="F3" i="2"/>
  <c r="F17" i="2" l="1"/>
</calcChain>
</file>

<file path=xl/sharedStrings.xml><?xml version="1.0" encoding="utf-8"?>
<sst xmlns="http://schemas.openxmlformats.org/spreadsheetml/2006/main" count="34" uniqueCount="33">
  <si>
    <t>Sample</t>
  </si>
  <si>
    <t>Overview –picture number</t>
  </si>
  <si>
    <t>In total</t>
  </si>
  <si>
    <t>WT</t>
  </si>
  <si>
    <t>MUT</t>
  </si>
  <si>
    <t>P100E2</t>
  </si>
  <si>
    <t>P100F2</t>
  </si>
  <si>
    <t>Area of the autophagic vacuoles</t>
  </si>
  <si>
    <t>P100E2.3-13</t>
  </si>
  <si>
    <t>P100E2.4-7</t>
  </si>
  <si>
    <t>P100E2.4-12</t>
  </si>
  <si>
    <t>P100F1.1-8</t>
  </si>
  <si>
    <t>P100F2.3-12</t>
  </si>
  <si>
    <t>P100F2.4-15</t>
  </si>
  <si>
    <t>P100F2.4-28</t>
  </si>
  <si>
    <t>P100F2.4-52 (2nd profile)</t>
  </si>
  <si>
    <t>P100F2.4-52 (1st profile)</t>
  </si>
  <si>
    <t>14 profiles</t>
  </si>
  <si>
    <t>Scale bar length</t>
  </si>
  <si>
    <t>Corrected area of Avs</t>
  </si>
  <si>
    <t>Scale in picture (um)</t>
  </si>
  <si>
    <t>P100-F2.4-36</t>
  </si>
  <si>
    <t>P100-F2.4-39</t>
  </si>
  <si>
    <t>P100E1.2-6</t>
  </si>
  <si>
    <t>P100F1.2-14</t>
  </si>
  <si>
    <t>P100F2.3-8</t>
  </si>
  <si>
    <t>P100F2.3-16</t>
  </si>
  <si>
    <t>P100F2.3-18</t>
  </si>
  <si>
    <t>P100E2.3-15 (2nd profile)</t>
  </si>
  <si>
    <t>P100E2.3-15 (first profile)</t>
  </si>
  <si>
    <t>P100E2.3-21</t>
  </si>
  <si>
    <t>P100E2.4-4</t>
  </si>
  <si>
    <t>20 profiles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</si>
</sst>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>
      <selection activeCell="D24" sqref="D24"/>
    </sheetView>
  </sheetViews>
  <sheetFormatPr defaultRowHeight="15" x14ac:dyDescent="0.25"/>
  <cols>
    <col min="1" max="1" width="15.5703125" bestFit="1" customWidth="1"/>
    <col min="2" max="2" width="38.5703125" style="1" bestFit="1" customWidth="1"/>
    <col min="3" max="3" width="31.42578125" style="1" bestFit="1" customWidth="1"/>
    <col min="4" max="4" width="14.5703125" bestFit="1" customWidth="1"/>
    <col min="5" max="5" width="15.140625" bestFit="1" customWidth="1"/>
    <col min="6" max="6" width="20.140625" bestFit="1" customWidth="1"/>
  </cols>
  <sheetData>
    <row r="1" spans="1:6" x14ac:dyDescent="0.25">
      <c r="A1" t="s">
        <v>0</v>
      </c>
      <c r="B1" s="1" t="s">
        <v>1</v>
      </c>
      <c r="C1" s="1" t="s">
        <v>7</v>
      </c>
      <c r="D1" t="s">
        <v>20</v>
      </c>
      <c r="E1" t="s">
        <v>18</v>
      </c>
      <c r="F1" t="s">
        <v>19</v>
      </c>
    </row>
    <row r="2" spans="1:6" s="2" customFormat="1" x14ac:dyDescent="0.25">
      <c r="A2" s="2" t="s">
        <v>3</v>
      </c>
      <c r="B2" s="3"/>
      <c r="C2" s="3"/>
    </row>
    <row r="3" spans="1:6" x14ac:dyDescent="0.25">
      <c r="A3" t="s">
        <v>5</v>
      </c>
      <c r="B3" s="1">
        <v>3</v>
      </c>
      <c r="C3" s="1">
        <v>2.9009999999999998</v>
      </c>
      <c r="D3">
        <v>2</v>
      </c>
      <c r="E3">
        <v>1.76</v>
      </c>
      <c r="F3">
        <f>(C3*D3)/E3</f>
        <v>3.2965909090909089</v>
      </c>
    </row>
    <row r="4" spans="1:6" x14ac:dyDescent="0.25">
      <c r="B4" s="1">
        <v>5</v>
      </c>
      <c r="C4" s="1">
        <v>13.749000000000001</v>
      </c>
      <c r="D4">
        <v>2</v>
      </c>
      <c r="E4">
        <v>2.3570000000000002</v>
      </c>
      <c r="F4">
        <f>(C4*D4)/E4</f>
        <v>11.666525243954178</v>
      </c>
    </row>
    <row r="5" spans="1:6" x14ac:dyDescent="0.25">
      <c r="B5" s="1">
        <v>6</v>
      </c>
      <c r="C5" s="1">
        <v>7.8869999999999996</v>
      </c>
      <c r="D5">
        <v>2</v>
      </c>
      <c r="E5">
        <v>1.76</v>
      </c>
      <c r="F5">
        <f>(C5*D5)/E5</f>
        <v>8.9624999999999986</v>
      </c>
    </row>
    <row r="6" spans="1:6" x14ac:dyDescent="0.25">
      <c r="B6" s="1">
        <v>10</v>
      </c>
      <c r="C6" s="1">
        <v>1.4339999999999999</v>
      </c>
      <c r="D6">
        <v>2</v>
      </c>
      <c r="E6">
        <v>1.73</v>
      </c>
      <c r="F6">
        <f t="shared" ref="F6:F16" si="0">(C6*D6)/E6</f>
        <v>1.6578034682080924</v>
      </c>
    </row>
    <row r="7" spans="1:6" x14ac:dyDescent="0.25">
      <c r="B7" s="1">
        <v>12</v>
      </c>
      <c r="C7" s="1">
        <v>1.1879999999999999</v>
      </c>
      <c r="D7">
        <v>5</v>
      </c>
      <c r="E7">
        <v>2.2650000000000001</v>
      </c>
      <c r="F7">
        <f t="shared" si="0"/>
        <v>2.6225165562913904</v>
      </c>
    </row>
    <row r="8" spans="1:6" x14ac:dyDescent="0.25">
      <c r="B8" s="1">
        <v>15</v>
      </c>
      <c r="C8" s="1">
        <v>1.02</v>
      </c>
      <c r="D8">
        <v>2</v>
      </c>
      <c r="E8">
        <v>1.7150000000000001</v>
      </c>
      <c r="F8">
        <f t="shared" si="0"/>
        <v>1.1895043731778425</v>
      </c>
    </row>
    <row r="9" spans="1:6" x14ac:dyDescent="0.25">
      <c r="B9" s="1" t="s">
        <v>23</v>
      </c>
      <c r="C9" s="1">
        <v>4.3499999999999996</v>
      </c>
      <c r="D9">
        <v>1</v>
      </c>
      <c r="E9">
        <v>2.02</v>
      </c>
      <c r="F9">
        <f t="shared" si="0"/>
        <v>2.1534653465346532</v>
      </c>
    </row>
    <row r="10" spans="1:6" x14ac:dyDescent="0.25">
      <c r="B10" s="1" t="s">
        <v>8</v>
      </c>
      <c r="C10" s="1">
        <v>5.0949999999999998</v>
      </c>
      <c r="D10">
        <v>1</v>
      </c>
      <c r="E10">
        <v>1.163</v>
      </c>
      <c r="F10">
        <f t="shared" si="0"/>
        <v>4.3809114359415302</v>
      </c>
    </row>
    <row r="11" spans="1:6" x14ac:dyDescent="0.25">
      <c r="B11" s="1" t="s">
        <v>29</v>
      </c>
      <c r="C11" s="1">
        <v>2.1349999999999998</v>
      </c>
      <c r="D11">
        <v>1</v>
      </c>
      <c r="E11">
        <v>2.0049999999999999</v>
      </c>
      <c r="F11">
        <f t="shared" si="0"/>
        <v>1.0648379052369077</v>
      </c>
    </row>
    <row r="12" spans="1:6" x14ac:dyDescent="0.25">
      <c r="B12" s="1" t="s">
        <v>28</v>
      </c>
      <c r="C12" s="1">
        <v>1.2</v>
      </c>
      <c r="D12">
        <v>1</v>
      </c>
      <c r="E12">
        <v>2.0049999999999999</v>
      </c>
      <c r="F12">
        <f>(C12*D12)/E12</f>
        <v>0.59850374064837908</v>
      </c>
    </row>
    <row r="13" spans="1:6" x14ac:dyDescent="0.25">
      <c r="B13" s="1" t="s">
        <v>30</v>
      </c>
      <c r="C13" s="1">
        <v>2.2250000000000001</v>
      </c>
      <c r="D13">
        <v>1</v>
      </c>
      <c r="E13">
        <v>1.179</v>
      </c>
      <c r="F13">
        <f>(C13*D13)/E13</f>
        <v>1.8871925360474979</v>
      </c>
    </row>
    <row r="14" spans="1:6" x14ac:dyDescent="0.25">
      <c r="B14" s="1" t="s">
        <v>31</v>
      </c>
      <c r="C14" s="1">
        <v>0.86499999999999999</v>
      </c>
      <c r="D14">
        <v>2</v>
      </c>
      <c r="E14">
        <v>1.714</v>
      </c>
      <c r="F14">
        <f>(C14*D14)/E14</f>
        <v>1.0093348891481915</v>
      </c>
    </row>
    <row r="15" spans="1:6" x14ac:dyDescent="0.25">
      <c r="B15" s="1" t="s">
        <v>9</v>
      </c>
      <c r="C15" s="1">
        <v>1.8839999999999999</v>
      </c>
      <c r="D15">
        <v>1</v>
      </c>
      <c r="E15">
        <v>1.194</v>
      </c>
      <c r="F15">
        <f t="shared" si="0"/>
        <v>1.5778894472361809</v>
      </c>
    </row>
    <row r="16" spans="1:6" x14ac:dyDescent="0.25">
      <c r="B16" s="1" t="s">
        <v>10</v>
      </c>
      <c r="C16" s="1">
        <v>7.7409999999999997</v>
      </c>
      <c r="D16">
        <v>1</v>
      </c>
      <c r="E16">
        <v>1.99</v>
      </c>
      <c r="F16">
        <f t="shared" si="0"/>
        <v>3.8899497487437182</v>
      </c>
    </row>
    <row r="17" spans="1:6" x14ac:dyDescent="0.25">
      <c r="A17" t="s">
        <v>2</v>
      </c>
      <c r="B17" s="1" t="s">
        <v>17</v>
      </c>
      <c r="C17" s="6">
        <f>MEDIAN(C3:C16)</f>
        <v>2.1799999999999997</v>
      </c>
      <c r="F17" s="7">
        <f>AVERAGE(F3:F16)</f>
        <v>3.2826804000185339</v>
      </c>
    </row>
    <row r="18" spans="1:6" s="4" customFormat="1" x14ac:dyDescent="0.25">
      <c r="A18" s="4" t="s">
        <v>4</v>
      </c>
      <c r="B18" s="5"/>
      <c r="C18" s="5"/>
    </row>
    <row r="19" spans="1:6" x14ac:dyDescent="0.25">
      <c r="A19" t="s">
        <v>6</v>
      </c>
      <c r="B19" s="1">
        <v>3</v>
      </c>
      <c r="C19" s="1">
        <v>5.2560000000000002</v>
      </c>
      <c r="D19">
        <v>2</v>
      </c>
      <c r="E19">
        <v>2.3719999999999999</v>
      </c>
      <c r="F19">
        <f>(C19*D19)/E19</f>
        <v>4.431703204047218</v>
      </c>
    </row>
    <row r="20" spans="1:6" x14ac:dyDescent="0.25">
      <c r="B20" s="1">
        <v>4</v>
      </c>
      <c r="C20" s="1">
        <v>1.4590000000000001</v>
      </c>
      <c r="D20">
        <v>2</v>
      </c>
      <c r="E20">
        <v>2.0819999999999999</v>
      </c>
      <c r="F20">
        <f>(C20*D20)/E20</f>
        <v>1.4015369836695486</v>
      </c>
    </row>
    <row r="21" spans="1:6" x14ac:dyDescent="0.25">
      <c r="B21" s="1">
        <v>5</v>
      </c>
      <c r="C21" s="1">
        <v>3.641</v>
      </c>
      <c r="D21">
        <v>2</v>
      </c>
      <c r="E21">
        <v>2.403</v>
      </c>
      <c r="F21">
        <f>(C21*D21)/E21</f>
        <v>3.0303786933000416</v>
      </c>
    </row>
    <row r="22" spans="1:6" x14ac:dyDescent="0.25">
      <c r="B22" s="1">
        <v>11</v>
      </c>
      <c r="C22" s="1">
        <v>2.1589999999999998</v>
      </c>
      <c r="D22">
        <v>5</v>
      </c>
      <c r="E22">
        <v>3.1989999999999998</v>
      </c>
      <c r="F22">
        <f>(C22*D22)/E22</f>
        <v>3.3744920287589868</v>
      </c>
    </row>
    <row r="23" spans="1:6" x14ac:dyDescent="0.25">
      <c r="B23" s="1">
        <v>12</v>
      </c>
      <c r="C23" s="1">
        <v>5.3789999999999996</v>
      </c>
      <c r="D23">
        <v>2</v>
      </c>
      <c r="E23">
        <v>2.0510000000000002</v>
      </c>
      <c r="F23">
        <f t="shared" ref="F23:F24" si="1">(C23*D23)/E23</f>
        <v>5.2452462213554352</v>
      </c>
    </row>
    <row r="24" spans="1:6" x14ac:dyDescent="0.25">
      <c r="B24" s="1">
        <v>13</v>
      </c>
      <c r="C24" s="1">
        <v>2.1579999999999999</v>
      </c>
      <c r="D24">
        <v>2</v>
      </c>
      <c r="E24">
        <v>1.714</v>
      </c>
      <c r="F24">
        <f t="shared" si="1"/>
        <v>2.5180863477246209</v>
      </c>
    </row>
    <row r="25" spans="1:6" x14ac:dyDescent="0.25">
      <c r="B25" s="1">
        <v>14</v>
      </c>
      <c r="C25" s="1">
        <v>13.867000000000001</v>
      </c>
      <c r="D25">
        <v>2</v>
      </c>
      <c r="E25">
        <v>3.2759999999999998</v>
      </c>
      <c r="F25">
        <f t="shared" ref="F25:F32" si="2">(C25*D25)/E25</f>
        <v>8.4658119658119677</v>
      </c>
    </row>
    <row r="26" spans="1:6" x14ac:dyDescent="0.25">
      <c r="B26" s="1">
        <v>15</v>
      </c>
      <c r="C26" s="1">
        <v>5.5270000000000001</v>
      </c>
      <c r="D26">
        <v>2</v>
      </c>
      <c r="E26">
        <v>2.3879999999999999</v>
      </c>
      <c r="F26">
        <f t="shared" si="2"/>
        <v>4.6289782244556115</v>
      </c>
    </row>
    <row r="27" spans="1:6" x14ac:dyDescent="0.25">
      <c r="B27" s="1" t="s">
        <v>11</v>
      </c>
      <c r="C27" s="1">
        <v>7.6</v>
      </c>
      <c r="D27">
        <v>1</v>
      </c>
      <c r="E27">
        <v>1.1639999999999999</v>
      </c>
      <c r="F27">
        <f t="shared" si="2"/>
        <v>6.529209621993127</v>
      </c>
    </row>
    <row r="28" spans="1:6" x14ac:dyDescent="0.25">
      <c r="B28" s="1" t="s">
        <v>24</v>
      </c>
      <c r="C28" s="1">
        <v>2.7530000000000001</v>
      </c>
      <c r="D28">
        <v>2</v>
      </c>
      <c r="E28">
        <v>2.0209999999999999</v>
      </c>
      <c r="F28">
        <f t="shared" si="2"/>
        <v>2.7243938644235528</v>
      </c>
    </row>
    <row r="29" spans="1:6" x14ac:dyDescent="0.25">
      <c r="B29" s="1" t="s">
        <v>25</v>
      </c>
      <c r="C29" s="1">
        <v>1.417</v>
      </c>
      <c r="D29">
        <v>2</v>
      </c>
      <c r="E29">
        <v>1.714</v>
      </c>
      <c r="F29">
        <f t="shared" si="2"/>
        <v>1.6534422403733957</v>
      </c>
    </row>
    <row r="30" spans="1:6" x14ac:dyDescent="0.25">
      <c r="B30" s="1" t="s">
        <v>12</v>
      </c>
      <c r="C30" s="1">
        <v>2.3769999999999998</v>
      </c>
      <c r="D30">
        <v>1</v>
      </c>
      <c r="E30">
        <v>1.163</v>
      </c>
      <c r="F30">
        <f t="shared" si="2"/>
        <v>2.043852106620808</v>
      </c>
    </row>
    <row r="31" spans="1:6" x14ac:dyDescent="0.25">
      <c r="B31" s="1" t="s">
        <v>26</v>
      </c>
      <c r="C31" s="1">
        <v>3.5779999999999998</v>
      </c>
      <c r="D31">
        <v>1</v>
      </c>
      <c r="E31">
        <v>2.0049999999999999</v>
      </c>
      <c r="F31">
        <f t="shared" si="2"/>
        <v>1.7845386533665835</v>
      </c>
    </row>
    <row r="32" spans="1:6" x14ac:dyDescent="0.25">
      <c r="B32" s="1" t="s">
        <v>27</v>
      </c>
      <c r="C32" s="1">
        <v>2.4239999999999999</v>
      </c>
      <c r="D32">
        <v>1</v>
      </c>
      <c r="E32">
        <v>1.9750000000000001</v>
      </c>
      <c r="F32">
        <f t="shared" si="2"/>
        <v>1.2273417721518987</v>
      </c>
    </row>
    <row r="33" spans="1:6" x14ac:dyDescent="0.25">
      <c r="B33" s="1" t="s">
        <v>13</v>
      </c>
      <c r="C33" s="1">
        <v>8.0399999999999991</v>
      </c>
      <c r="D33">
        <v>1</v>
      </c>
      <c r="E33">
        <v>1.163</v>
      </c>
      <c r="F33">
        <f t="shared" ref="F33:F38" si="3">(C33*D33)/E33</f>
        <v>6.9131556319862417</v>
      </c>
    </row>
    <row r="34" spans="1:6" x14ac:dyDescent="0.25">
      <c r="B34" s="1" t="s">
        <v>14</v>
      </c>
      <c r="C34" s="1">
        <v>23.288</v>
      </c>
      <c r="D34">
        <v>1</v>
      </c>
      <c r="E34">
        <v>1.6379999999999999</v>
      </c>
      <c r="F34">
        <f t="shared" si="3"/>
        <v>14.217338217338218</v>
      </c>
    </row>
    <row r="35" spans="1:6" x14ac:dyDescent="0.25">
      <c r="B35" s="1" t="s">
        <v>21</v>
      </c>
      <c r="C35" s="1">
        <v>4.1349999999999998</v>
      </c>
      <c r="D35">
        <v>2</v>
      </c>
      <c r="E35">
        <v>0.85799999999999998</v>
      </c>
      <c r="F35">
        <f t="shared" si="3"/>
        <v>9.6386946386946377</v>
      </c>
    </row>
    <row r="36" spans="1:6" x14ac:dyDescent="0.25">
      <c r="B36" s="1" t="s">
        <v>22</v>
      </c>
      <c r="C36" s="1">
        <v>4.9740000000000002</v>
      </c>
      <c r="D36">
        <v>2</v>
      </c>
      <c r="E36">
        <v>2.0659999999999998</v>
      </c>
      <c r="F36">
        <f t="shared" si="3"/>
        <v>4.8151016456921596</v>
      </c>
    </row>
    <row r="37" spans="1:6" x14ac:dyDescent="0.25">
      <c r="B37" s="1" t="s">
        <v>16</v>
      </c>
      <c r="C37" s="1">
        <v>9.74</v>
      </c>
      <c r="D37">
        <v>1</v>
      </c>
      <c r="E37">
        <v>1.1339999999999999</v>
      </c>
      <c r="F37">
        <f t="shared" si="3"/>
        <v>8.5890652557319243</v>
      </c>
    </row>
    <row r="38" spans="1:6" x14ac:dyDescent="0.25">
      <c r="B38" s="1" t="s">
        <v>15</v>
      </c>
      <c r="C38" s="1">
        <v>5.6669999999999998</v>
      </c>
      <c r="D38">
        <v>1</v>
      </c>
      <c r="E38">
        <v>1.1339999999999999</v>
      </c>
      <c r="F38">
        <f t="shared" si="3"/>
        <v>4.9973544973544977</v>
      </c>
    </row>
    <row r="39" spans="1:6" x14ac:dyDescent="0.25">
      <c r="A39" t="s">
        <v>2</v>
      </c>
      <c r="B39" s="1" t="s">
        <v>32</v>
      </c>
      <c r="C39" s="6">
        <f>MEDIAN(C19:C38)</f>
        <v>4.5545</v>
      </c>
      <c r="F39" s="7">
        <f>AVERAGE(F19:F38)</f>
        <v>4.9114860907425228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Organoids</vt:lpstr>
    </vt:vector>
  </TitlesOfParts>
  <Company>University of Luxembourg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Gemma GOMEZ GIRO</dc:creator>
  <cp:lastModifiedBy>Gemma GOMEZ GIRO</cp:lastModifiedBy>
  <dcterms:created xsi:type="dcterms:W3CDTF">2018-05-08T08:19:50Z</dcterms:created>
  <dcterms:modified xsi:type="dcterms:W3CDTF">2018-08-31T16:38:26Z</dcterms:modified>
</cp:coreProperties>
</file>