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Axel Chemla\mice\Metabo_dopamine measurement\15 months old\"/>
    </mc:Choice>
  </mc:AlternateContent>
  <bookViews>
    <workbookView xWindow="28680" yWindow="-1755" windowWidth="29040" windowHeight="17640" tabRatio="500" firstSheet="2" activeTab="3"/>
  </bookViews>
  <sheets>
    <sheet name="20210816_2Q2SK_AC01_raw" sheetId="1" r:id="rId1"/>
    <sheet name="ISnormDA" sheetId="2" r:id="rId2"/>
    <sheet name="POOL" sheetId="3" r:id="rId3"/>
    <sheet name="RESULTS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5" i="3" l="1"/>
  <c r="O25" i="4" l="1"/>
  <c r="O24" i="4"/>
  <c r="F25" i="4"/>
  <c r="F24" i="4"/>
  <c r="I5" i="4"/>
  <c r="I4" i="4"/>
  <c r="D57" i="3" l="1"/>
  <c r="D56" i="3"/>
  <c r="D55" i="3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2" i="4"/>
  <c r="C54" i="3"/>
  <c r="C51" i="3"/>
  <c r="C48" i="3"/>
  <c r="C45" i="3"/>
  <c r="C42" i="3"/>
  <c r="C39" i="3"/>
  <c r="C36" i="3"/>
  <c r="C33" i="3"/>
  <c r="C30" i="3"/>
  <c r="C27" i="3"/>
  <c r="C24" i="3"/>
  <c r="C21" i="3"/>
  <c r="C18" i="3"/>
  <c r="C15" i="3"/>
  <c r="C12" i="3"/>
  <c r="C8" i="3"/>
</calcChain>
</file>

<file path=xl/sharedStrings.xml><?xml version="1.0" encoding="utf-8"?>
<sst xmlns="http://schemas.openxmlformats.org/spreadsheetml/2006/main" count="462" uniqueCount="214">
  <si>
    <t>Metabolite</t>
  </si>
  <si>
    <t>CAS</t>
  </si>
  <si>
    <t>Source</t>
  </si>
  <si>
    <t>Score</t>
  </si>
  <si>
    <t>Quantification Ions</t>
  </si>
  <si>
    <t>Avg. RI</t>
  </si>
  <si>
    <t>Avg. RT (Min)</t>
  </si>
  <si>
    <t>Avg.S/N</t>
  </si>
  <si>
    <t>Hits</t>
  </si>
  <si>
    <t>AC01_NeuroSIM_134 STR_RK20_MR0134_3.cmp</t>
  </si>
  <si>
    <t>AC01_NeuroSIM_134 STR_RK20_MR0134_2.cmp</t>
  </si>
  <si>
    <t>AC01_NeuroSIM_134 STR_RK20_MR0134_1.cmp</t>
  </si>
  <si>
    <t>AC01_NeuroSIM_135 STR_RK20_MR0135_3.cmp</t>
  </si>
  <si>
    <t>AC01_NeuroSIM_135 STR_RK20_MR0135_2.cmp</t>
  </si>
  <si>
    <t>AC01_NeuroSIM_135 STR_RK20_MR0135_1.cmp</t>
  </si>
  <si>
    <t>AC01_NeuroSIM_161 STR_RK20_MR0161_1.cmp</t>
  </si>
  <si>
    <t>AC01_NeuroSIM_26 STR_RK20_MR0026_3.cmp</t>
  </si>
  <si>
    <t>AC01_NeuroSIM_26 STR_RK20_MR0026_2.cmp</t>
  </si>
  <si>
    <t>AC01_NeuroSIM_26 STR_RK20_MR0026_1.cmp</t>
  </si>
  <si>
    <t>AC01_NeuroSIM_37 STR_RK20_MR0037_3.cmp</t>
  </si>
  <si>
    <t>AC01_NeuroSIM_37 STR_RK20_MR0037_2.cmp</t>
  </si>
  <si>
    <t>AC01_NeuroSIM_37 STR_RK20_MR0037_1.cmp</t>
  </si>
  <si>
    <t>AC01_NeuroSIM_38 STR_RK20_MR0038_3.cmp</t>
  </si>
  <si>
    <t>AC01_NeuroSIM_38 STR_RK20_MR0038_2.cmp</t>
  </si>
  <si>
    <t>AC01_NeuroSIM_38 STR_RK20_MR0038_1.cmp</t>
  </si>
  <si>
    <t>AC01_NeuroSIM_40 STR_RK20_MR0040_3.cmp</t>
  </si>
  <si>
    <t>AC01_NeuroSIM_40 STR_RK20_MR0040_2.cmp</t>
  </si>
  <si>
    <t>AC01_NeuroSIM_40 STR_RK20_MR0040_1.cmp</t>
  </si>
  <si>
    <t>AC01_NeuroSIM_42 STR_RK20_MR0042_3.cmp</t>
  </si>
  <si>
    <t>AC01_NeuroSIM_42 STR_RK20_MR0042_2.cmp</t>
  </si>
  <si>
    <t>AC01_NeuroSIM_42 STR_RK20_MR0042_1.cmp</t>
  </si>
  <si>
    <t>AC01_NeuroSIM_48 STR_RK20_MR0048_3.cmp</t>
  </si>
  <si>
    <t>AC01_NeuroSIM_48 STR_RK20_MR0048_2.cmp</t>
  </si>
  <si>
    <t>AC01_NeuroSIM_48 STR_RK20_MR0048_1.cmp</t>
  </si>
  <si>
    <t>AC01_NeuroSIM_50 STR_RK20_MR0050_3.cmp</t>
  </si>
  <si>
    <t>AC01_NeuroSIM_50 STR_RK20_MR0050_2.cmp</t>
  </si>
  <si>
    <t>AC01_NeuroSIM_50 STR_RK20_MR0050_1.cmp</t>
  </si>
  <si>
    <t>AC01_NeuroSIM_51 STR_RK20_MR0051_3.cmp</t>
  </si>
  <si>
    <t>AC01_NeuroSIM_51 STR_RK20_MR0051_2.cmp</t>
  </si>
  <si>
    <t>AC01_NeuroSIM_51 STR_RK20_MR0051_1.cmp</t>
  </si>
  <si>
    <t>AC01_NeuroSIM_52 STR_RK20_MR0052_3.cmp</t>
  </si>
  <si>
    <t>AC01_NeuroSIM_52 STR_RK20_MR0052_2.cmp</t>
  </si>
  <si>
    <t>AC01_NeuroSIM_52 STR_RK20_MR0052_1.cmp</t>
  </si>
  <si>
    <t>AC01_NeuroSIM_59 STR_RK20_MR0059_3.cmp</t>
  </si>
  <si>
    <t>AC01_NeuroSIM_59 STR_RK20_MR0059_2.cmp</t>
  </si>
  <si>
    <t>AC01_NeuroSIM_59 STR_RK20_MR0059_1.cmp</t>
  </si>
  <si>
    <t>AC01_NeuroSIM_63 STR_RK20_MR0063_3.cmp</t>
  </si>
  <si>
    <t>AC01_NeuroSIM_63 STR_RK20_MR0063_2.cmp</t>
  </si>
  <si>
    <t>AC01_NeuroSIM_63 STR_RK20_MR0063_1.cmp</t>
  </si>
  <si>
    <t>AC01_NeuroSIM_65 STR_RK20_MR0065_3.cmp</t>
  </si>
  <si>
    <t>AC01_NeuroSIM_65 STR_RK20_MR0065_2.cmp</t>
  </si>
  <si>
    <t>AC01_NeuroSIM_65 STR_RK20_MR0065_1.cmp</t>
  </si>
  <si>
    <t>AC01_NeuroSIM_67 STR_RK20_MR0067_3.cmp</t>
  </si>
  <si>
    <t>AC01_NeuroSIM_67 STR_RK20_MR0067_2.cmp</t>
  </si>
  <si>
    <t>AC01_NeuroSIM_67 STR_RK20_MR0067_1.cmp</t>
  </si>
  <si>
    <t>AC01_NeuroSIM_70 STR_RK20_MR0070_3.cmp</t>
  </si>
  <si>
    <t>AC01_NeuroSIM_70 STR_RK20_MR0070_2.cmp</t>
  </si>
  <si>
    <t>AC01_NeuroSIM_70 STR_RK20_MR0070_1.cmp</t>
  </si>
  <si>
    <t>AC01_NeuroSIM_POOL_9.cmp</t>
  </si>
  <si>
    <t>AC01_NeuroSIM_POOL_8.cmp</t>
  </si>
  <si>
    <t>AC01_NeuroSIM_POOL_7.cmp</t>
  </si>
  <si>
    <t>AC01_NeuroSIM_POOL_6.cmp</t>
  </si>
  <si>
    <t>AC01_NeuroSIM_POOL_5.cmp</t>
  </si>
  <si>
    <t>AC01_NeuroSIM_POOL_4.cmp</t>
  </si>
  <si>
    <t>AC01_NeuroSIM_POOL_3.cmp</t>
  </si>
  <si>
    <t>AC01_NeuroSIM_POOL_2.cmp</t>
  </si>
  <si>
    <t>AC01_NeuroSIM_POOL_1.cmp</t>
  </si>
  <si>
    <t>Alternative Identifications</t>
  </si>
  <si>
    <t>Dopamine_SIM</t>
  </si>
  <si>
    <t xml:space="preserve">174 426 </t>
  </si>
  <si>
    <t>GABA_SIM</t>
  </si>
  <si>
    <t>Glycine_3TMS_SIM</t>
  </si>
  <si>
    <t>HVA_SIM</t>
  </si>
  <si>
    <t>IS_DopamineD4_SIM</t>
  </si>
  <si>
    <t xml:space="preserve">176 430 </t>
  </si>
  <si>
    <t>IS_Glutaric_acid_D6_SIM</t>
  </si>
  <si>
    <t>IS_U13CRibitol_SIM</t>
  </si>
  <si>
    <t xml:space="preserve">220 323 </t>
  </si>
  <si>
    <t>NAA_2TMS_SIM</t>
  </si>
  <si>
    <t>Serine_3TMS_SIM</t>
  </si>
  <si>
    <t>Taurine_3TMS_SIM</t>
  </si>
  <si>
    <t>Deconvolution width:</t>
  </si>
  <si>
    <t>Peak threshold:</t>
  </si>
  <si>
    <t>Min peak height:</t>
  </si>
  <si>
    <t>Bins per scan:</t>
  </si>
  <si>
    <t>Minimal peak number:</t>
  </si>
  <si>
    <t>AC01_POOL_9</t>
  </si>
  <si>
    <t>AC01_POOL_8</t>
  </si>
  <si>
    <t>AC01_POOL_7</t>
  </si>
  <si>
    <t>AC01_POOL_6</t>
  </si>
  <si>
    <t>AC01_POOL_5</t>
  </si>
  <si>
    <t>AC01_POOL_4</t>
  </si>
  <si>
    <t>AC01_POOL_3</t>
  </si>
  <si>
    <t>AC01_POOL_2</t>
  </si>
  <si>
    <t>AC01_POOL_1</t>
  </si>
  <si>
    <t>AC01_134_STR_RK20_MR0134_3</t>
  </si>
  <si>
    <t>AC01_134_STR_RK20_MR0134_2</t>
  </si>
  <si>
    <t>AC01_134_STR_RK20_MR0134_1</t>
  </si>
  <si>
    <t>AC01_135_STR_RK20_MR0135_3</t>
  </si>
  <si>
    <t>AC01_135_STR_RK20_MR0135_2</t>
  </si>
  <si>
    <t>AC01_135_STR_RK20_MR0135_1</t>
  </si>
  <si>
    <t>AC01_161_STR_RK20_MR0161_1</t>
  </si>
  <si>
    <t>AC01_26_STR_RK20_MR0026_3</t>
  </si>
  <si>
    <t>AC01_26_STR_RK20_MR0026_2</t>
  </si>
  <si>
    <t>AC01_26_STR_RK20_MR0026_1</t>
  </si>
  <si>
    <t>AC01_37_STR_RK20_MR0037_3</t>
  </si>
  <si>
    <t>AC01_37_STR_RK20_MR0037_2</t>
  </si>
  <si>
    <t>AC01_37_STR_RK20_MR0037_1</t>
  </si>
  <si>
    <t>AC01_38_STR_RK20_MR0038_3</t>
  </si>
  <si>
    <t>AC01_38_STR_RK20_MR0038_2</t>
  </si>
  <si>
    <t>AC01_38_STR_RK20_MR0038_1</t>
  </si>
  <si>
    <t>AC01_40_STR_RK20_MR0040_3</t>
  </si>
  <si>
    <t>AC01_40_STR_RK20_MR0040_2</t>
  </si>
  <si>
    <t>AC01_40_STR_RK20_MR0040_1</t>
  </si>
  <si>
    <t>AC01_42_STR_RK20_MR0042_3</t>
  </si>
  <si>
    <t>AC01_42_STR_RK20_MR0042_2</t>
  </si>
  <si>
    <t>AC01_42_STR_RK20_MR0042_1</t>
  </si>
  <si>
    <t>AC01_48_STR_RK20_MR0048_3</t>
  </si>
  <si>
    <t>AC01_48_STR_RK20_MR0048_2</t>
  </si>
  <si>
    <t>AC01_48_STR_RK20_MR0048_1</t>
  </si>
  <si>
    <t>AC01_50_STR_RK20_MR0050_3</t>
  </si>
  <si>
    <t>AC01_50_STR_RK20_MR0050_2</t>
  </si>
  <si>
    <t>AC01_50_STR_RK20_MR0050_1</t>
  </si>
  <si>
    <t>AC01_51_STR_RK20_MR0051_3</t>
  </si>
  <si>
    <t>AC01_51_STR_RK20_MR0051_2</t>
  </si>
  <si>
    <t>AC01_51_STR_RK20_MR0051_1</t>
  </si>
  <si>
    <t>AC01_52_STR_RK20_MR0052_3</t>
  </si>
  <si>
    <t>AC01_52_STR_RK20_MR0052_2</t>
  </si>
  <si>
    <t>AC01_52_STR_RK20_MR0052_1</t>
  </si>
  <si>
    <t>AC01_59_STR_RK20_MR0059_3</t>
  </si>
  <si>
    <t>AC01_59_STR_RK20_MR0059_2</t>
  </si>
  <si>
    <t>AC01_59_STR_RK20_MR0059_1</t>
  </si>
  <si>
    <t>AC01_63_STR_RK20_MR0063_3</t>
  </si>
  <si>
    <t>AC01_63_STR_RK20_MR0063_2</t>
  </si>
  <si>
    <t>AC01_63_STR_RK20_MR0063_1</t>
  </si>
  <si>
    <t>AC01_65_STR_RK20_MR0065_3</t>
  </si>
  <si>
    <t>AC01_65_STR_RK20_MR0065_2</t>
  </si>
  <si>
    <t>AC01_65_STR_RK20_MR0065_1</t>
  </si>
  <si>
    <t>AC01_67_STR_RK20_MR0067_3</t>
  </si>
  <si>
    <t>AC01_67_STR_RK20_MR0067_2</t>
  </si>
  <si>
    <t>AC01_67_STR_RK20_MR0067_1</t>
  </si>
  <si>
    <t>AC01_70_STR_RK20_MR0070_3</t>
  </si>
  <si>
    <t>AC01_70_STR_RK20_MR0070_2</t>
  </si>
  <si>
    <t>AC01_70_STR_RK20_MR0070_1</t>
  </si>
  <si>
    <t>AC01_26_STR_RK20_MR0026</t>
  </si>
  <si>
    <t>AC01_37_STR_RK20_MR0037</t>
  </si>
  <si>
    <t>AC01_38_STR_RK20_MR0038</t>
  </si>
  <si>
    <t>AC01_40_STR_RK20_MR0040</t>
  </si>
  <si>
    <t>AC01_42_STR_RK20_MR0042</t>
  </si>
  <si>
    <t>AC01_48_STR_RK20_MR0048</t>
  </si>
  <si>
    <t>AC01_50_STR_RK20_MR0050</t>
  </si>
  <si>
    <t>AC01_51_STR_RK20_MR0051</t>
  </si>
  <si>
    <t>AC01_52_STR_RK20_MR0052</t>
  </si>
  <si>
    <t>AC01_59_STR_RK20_MR0059</t>
  </si>
  <si>
    <t>AC01_63_STR_RK20_MR0063</t>
  </si>
  <si>
    <t>AC01_65_STR_RK20_MR0065</t>
  </si>
  <si>
    <t>AC01_67_STR_RK20_MR0067</t>
  </si>
  <si>
    <t>AC01_70_STR_RK20_MR0070</t>
  </si>
  <si>
    <t>AC01_134_STR_RK20_MR0134</t>
  </si>
  <si>
    <t>AC01_135_STR_RK20_MR0135</t>
  </si>
  <si>
    <t>Int DA conc (pmol/mg TDW)</t>
  </si>
  <si>
    <t>MEDIAN</t>
  </si>
  <si>
    <t>Mean</t>
  </si>
  <si>
    <t>STDEV</t>
  </si>
  <si>
    <t>CV%</t>
  </si>
  <si>
    <r>
      <t>♀</t>
    </r>
    <r>
      <rPr>
        <sz val="10"/>
        <rFont val="Arial"/>
        <family val="2"/>
      </rPr>
      <t> wt</t>
    </r>
  </si>
  <si>
    <t>RK20-MR0067 (14/2/20)</t>
  </si>
  <si>
    <t>RK20-MR0070 (14/2/20)</t>
  </si>
  <si>
    <t>RK20-MR0042 (16/2/20)</t>
  </si>
  <si>
    <t>RK20-MR0051 (19/2/20)</t>
  </si>
  <si>
    <t>RK20-MR0161 (30/3/20)</t>
  </si>
  <si>
    <r>
      <t>♀</t>
    </r>
    <r>
      <rPr>
        <sz val="10"/>
        <rFont val="Arial"/>
        <family val="2"/>
      </rPr>
      <t> het</t>
    </r>
  </si>
  <si>
    <t>RK20-MR0046 (17/2/20)</t>
  </si>
  <si>
    <t>RK20-MR0047 (17/2/20)</t>
  </si>
  <si>
    <t xml:space="preserve">RK20-MR0049 (17/2/20) </t>
  </si>
  <si>
    <t>RK20-MR0057 (20/2/20)</t>
  </si>
  <si>
    <t>RK20-MR0058 (20/2/20)</t>
  </si>
  <si>
    <r>
      <t>♀</t>
    </r>
    <r>
      <rPr>
        <sz val="10"/>
        <rFont val="Arial"/>
        <family val="2"/>
      </rPr>
      <t> hom</t>
    </r>
  </si>
  <si>
    <t>RK20-MR0040 (16/2/20)</t>
  </si>
  <si>
    <t>RK20-MR0048 (17/2/20)</t>
  </si>
  <si>
    <t>RK20-MR0050 (17/2/20)</t>
  </si>
  <si>
    <t>RK20-MR0052 (19/2/20)</t>
  </si>
  <si>
    <t>RK20-MR0134 (23/3/20)</t>
  </si>
  <si>
    <t>RK20-MR0135 (23/3/20)</t>
  </si>
  <si>
    <r>
      <t>♂</t>
    </r>
    <r>
      <rPr>
        <sz val="10"/>
        <rFont val="Arial"/>
        <family val="2"/>
      </rPr>
      <t> wt</t>
    </r>
  </si>
  <si>
    <t>RK20-MR0026 (19/1/20)</t>
  </si>
  <si>
    <t>RK20-MR0059 (14/2/20)</t>
  </si>
  <si>
    <r>
      <t>♂</t>
    </r>
    <r>
      <rPr>
        <sz val="10"/>
        <rFont val="Arial"/>
        <family val="2"/>
      </rPr>
      <t> het</t>
    </r>
  </si>
  <si>
    <t>RK20-MR0064 (14/2/20)</t>
  </si>
  <si>
    <t>RK20-MR0036 (16/2/20)</t>
  </si>
  <si>
    <t>RK20-MR0039 (16/2/20)</t>
  </si>
  <si>
    <r>
      <t>♂</t>
    </r>
    <r>
      <rPr>
        <sz val="10"/>
        <rFont val="Arial"/>
        <family val="2"/>
      </rPr>
      <t> hom</t>
    </r>
  </si>
  <si>
    <t>RK20-MR0063 (14/2/20)</t>
  </si>
  <si>
    <t xml:space="preserve">RK20-MR0065 (14/2/20) </t>
  </si>
  <si>
    <t>RK20-MR0037 (16/2/20)</t>
  </si>
  <si>
    <t>RK20-MR0038 (16/2/20)</t>
  </si>
  <si>
    <t>all wt vs all hom</t>
  </si>
  <si>
    <t>6wt</t>
  </si>
  <si>
    <t>10hom</t>
  </si>
  <si>
    <t>male wt vs male hom</t>
  </si>
  <si>
    <t>2wt</t>
  </si>
  <si>
    <t>4hom</t>
  </si>
  <si>
    <t>female wt vs female hom</t>
  </si>
  <si>
    <t>4wt</t>
  </si>
  <si>
    <t>6hom</t>
  </si>
  <si>
    <t>all mice</t>
  </si>
  <si>
    <t>wt n=6</t>
  </si>
  <si>
    <t>hom n=10</t>
  </si>
  <si>
    <t>males only</t>
  </si>
  <si>
    <t>wt n=2</t>
  </si>
  <si>
    <t>hom n=4</t>
  </si>
  <si>
    <t>females only</t>
  </si>
  <si>
    <t>wt n=4</t>
  </si>
  <si>
    <t>hom n=6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</si>
</sst>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Segoe UI Emoji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164" fontId="0" fillId="2" borderId="7" xfId="0" applyNumberFormat="1" applyFill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5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RESULTS!$I$3</c:f>
              <c:strCache>
                <c:ptCount val="1"/>
                <c:pt idx="0">
                  <c:v>all wt vs all hom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RESULTS!$H$4:$H$5</c:f>
              <c:strCache>
                <c:ptCount val="2"/>
                <c:pt idx="0">
                  <c:v>6wt</c:v>
                </c:pt>
                <c:pt idx="1">
                  <c:v>10hom</c:v>
                </c:pt>
              </c:strCache>
            </c:strRef>
          </c:cat>
          <c:val>
            <c:numRef>
              <c:f>RESULTS!$I$4:$I$5</c:f>
              <c:numCache>
                <c:formatCode>0.0</c:formatCode>
                <c:ptCount val="2"/>
                <c:pt idx="0">
                  <c:v>27.070644271113867</c:v>
                </c:pt>
                <c:pt idx="1">
                  <c:v>25.354836801853676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0-4399-8EB0-FA155808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438063"/>
        <c:axId val="572447215"/>
      </c:barChart>
      <c:catAx>
        <c:axId val="57243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47215"/>
        <c:crosses val="autoZero"/>
        <c:auto val="1"/>
        <c:lblAlgn val="ctr"/>
        <c:lblOffset val="100"/>
        <c:noMultiLvlLbl val="0"/>
      </c:catAx>
      <c:valAx>
        <c:axId val="572447215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43806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RESULTS!$F$23</c:f>
              <c:strCache>
                <c:ptCount val="1"/>
                <c:pt idx="0">
                  <c:v>male wt vs male hom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RESULTS!$E$24:$E$25</c:f>
              <c:strCache>
                <c:ptCount val="2"/>
                <c:pt idx="0">
                  <c:v>2wt</c:v>
                </c:pt>
                <c:pt idx="1">
                  <c:v>4hom</c:v>
                </c:pt>
              </c:strCache>
            </c:strRef>
          </c:cat>
          <c:val>
            <c:numRef>
              <c:f>RESULTS!$F$24:$F$25</c:f>
              <c:numCache>
                <c:formatCode>0.0</c:formatCode>
                <c:ptCount val="2"/>
                <c:pt idx="0">
                  <c:v>28.788495682169433</c:v>
                </c:pt>
                <c:pt idx="1">
                  <c:v>28.556178232674245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0-4B32-AC84-4CA4F677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277807"/>
        <c:axId val="507267823"/>
      </c:barChart>
      <c:catAx>
        <c:axId val="50727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267823"/>
        <c:crosses val="autoZero"/>
        <c:auto val="1"/>
        <c:lblAlgn val="ctr"/>
        <c:lblOffset val="100"/>
        <c:noMultiLvlLbl val="0"/>
      </c:catAx>
      <c:valAx>
        <c:axId val="507267823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27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RESULTS!$O$23</c:f>
              <c:strCache>
                <c:ptCount val="1"/>
                <c:pt idx="0">
                  <c:v>female wt vs female hom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RESULTS!$N$24:$N$25</c:f>
              <c:strCache>
                <c:ptCount val="2"/>
                <c:pt idx="0">
                  <c:v>4wt</c:v>
                </c:pt>
                <c:pt idx="1">
                  <c:v>6hom</c:v>
                </c:pt>
              </c:strCache>
            </c:strRef>
          </c:cat>
          <c:val>
            <c:numRef>
              <c:f>RESULTS!$O$24:$O$25</c:f>
              <c:numCache>
                <c:formatCode>0.0</c:formatCode>
                <c:ptCount val="2"/>
                <c:pt idx="0">
                  <c:v>27.003894228029935</c:v>
                </c:pt>
                <c:pt idx="1">
                  <c:v>23.220609181306624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B-47D4-9ED8-EA819C72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365023"/>
        <c:axId val="572368351"/>
      </c:barChart>
      <c:catAx>
        <c:axId val="57236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68351"/>
        <c:crosses val="autoZero"/>
        <c:auto val="1"/>
        <c:lblAlgn val="ctr"/>
        <c:lblOffset val="100"/>
        <c:noMultiLvlLbl val="0"/>
      </c:catAx>
      <c:valAx>
        <c:axId val="57236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65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161925</xdr:rowOff>
    </xdr:from>
    <xdr:to>
      <xdr:col>14</xdr:col>
      <xdr:colOff>371475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319767</xdr:colOff>
      <xdr:row>26</xdr:row>
      <xdr:rowOff>125186</xdr:rowOff>
    </xdr:from>
    <xdr:to>
      <xdr:col>10</xdr:col>
      <xdr:colOff>20410</xdr:colOff>
      <xdr:row>43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224517</xdr:colOff>
      <xdr:row>28</xdr:row>
      <xdr:rowOff>84364</xdr:rowOff>
    </xdr:from>
    <xdr:to>
      <xdr:col>17</xdr:col>
      <xdr:colOff>510267</xdr:colOff>
      <xdr:row>44</xdr:row>
      <xdr:rowOff>160564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"/>
  <sheetViews>
    <sheetView zoomScaleNormal="100" workbookViewId="0">
      <selection activeCell="E8" sqref="E8"/>
    </sheetView>
  </sheetViews>
  <sheetFormatPr defaultColWidth="11.5703125" defaultRowHeight="12.75" x14ac:dyDescent="0.2"/>
  <cols>
    <col min="1" max="1" width="22.42578125" customWidth="1"/>
    <col min="2" max="2" width="5.28515625" customWidth="1"/>
    <col min="3" max="3" width="7.28515625" customWidth="1"/>
    <col min="4" max="4" width="6.28515625" customWidth="1"/>
    <col min="5" max="5" width="16.7109375" customWidth="1"/>
    <col min="6" max="6" width="7.5703125" customWidth="1"/>
    <col min="7" max="8" width="16.7109375" customWidth="1"/>
    <col min="9" max="9" width="18.28515625" customWidth="1"/>
    <col min="10" max="16" width="42.140625" customWidth="1"/>
    <col min="17" max="58" width="41.140625" customWidth="1"/>
    <col min="59" max="67" width="27" customWidth="1"/>
    <col min="68" max="68" width="22" customWidth="1"/>
  </cols>
  <sheetData>
    <row r="1" spans="1:6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</row>
    <row r="2" spans="1:68" x14ac:dyDescent="0.2">
      <c r="A2" t="s">
        <v>68</v>
      </c>
      <c r="E2" t="s">
        <v>69</v>
      </c>
      <c r="F2">
        <v>-1</v>
      </c>
      <c r="G2">
        <v>10.667670993147199</v>
      </c>
      <c r="H2">
        <v>121.947641828448</v>
      </c>
      <c r="I2">
        <v>58</v>
      </c>
      <c r="J2">
        <v>395956.85231704998</v>
      </c>
      <c r="K2">
        <v>414575.98240622802</v>
      </c>
      <c r="L2">
        <v>402415.22576554399</v>
      </c>
      <c r="M2">
        <v>421745.72181285202</v>
      </c>
      <c r="N2">
        <v>411680.32309224998</v>
      </c>
      <c r="O2">
        <v>359877.04611284001</v>
      </c>
      <c r="P2">
        <v>102462.136413249</v>
      </c>
      <c r="Q2">
        <v>476615.70314184</v>
      </c>
      <c r="R2">
        <v>561916.106254032</v>
      </c>
      <c r="S2">
        <v>445248.99426852202</v>
      </c>
      <c r="T2">
        <v>616291.30048604799</v>
      </c>
      <c r="U2">
        <v>488553.65394510003</v>
      </c>
      <c r="V2">
        <v>574091.07945602795</v>
      </c>
      <c r="W2">
        <v>546483.029062688</v>
      </c>
      <c r="X2">
        <v>757380.71483587497</v>
      </c>
      <c r="Y2">
        <v>638350.0045714</v>
      </c>
      <c r="Z2">
        <v>431192.16307219799</v>
      </c>
      <c r="AA2">
        <v>592806.42712243996</v>
      </c>
      <c r="AB2">
        <v>445834.41503693297</v>
      </c>
      <c r="AC2">
        <v>380581.72047710803</v>
      </c>
      <c r="AD2">
        <v>427770.88904988498</v>
      </c>
      <c r="AE2">
        <v>399203.767573638</v>
      </c>
      <c r="AF2">
        <v>518240.423297323</v>
      </c>
      <c r="AG2">
        <v>711527.25151293597</v>
      </c>
      <c r="AH2">
        <v>579206.74484568404</v>
      </c>
      <c r="AI2">
        <v>304236.415684256</v>
      </c>
      <c r="AJ2">
        <v>286480.30866143003</v>
      </c>
      <c r="AK2">
        <v>269152.02084361302</v>
      </c>
      <c r="AL2">
        <v>589577.48643326398</v>
      </c>
      <c r="AM2">
        <v>745235.37701535202</v>
      </c>
      <c r="AN2">
        <v>600884.79906035797</v>
      </c>
      <c r="AO2">
        <v>329403.04258453799</v>
      </c>
      <c r="AP2">
        <v>403053.768547257</v>
      </c>
      <c r="AQ2">
        <v>334218.29881185998</v>
      </c>
      <c r="AR2">
        <v>629410.09841629001</v>
      </c>
      <c r="AS2">
        <v>665326.14675480395</v>
      </c>
      <c r="AT2">
        <v>452858.22990435199</v>
      </c>
      <c r="AU2">
        <v>583721.25365363003</v>
      </c>
      <c r="AV2">
        <v>629763.63611878199</v>
      </c>
      <c r="AW2">
        <v>472687.117256962</v>
      </c>
      <c r="AX2">
        <v>445455.77917172801</v>
      </c>
      <c r="AY2">
        <v>511076.62880959199</v>
      </c>
      <c r="AZ2">
        <v>478318.86919820798</v>
      </c>
      <c r="BA2">
        <v>507264.33173018898</v>
      </c>
      <c r="BB2">
        <v>525831.43160338805</v>
      </c>
      <c r="BC2">
        <v>476501.41663533403</v>
      </c>
      <c r="BD2">
        <v>432419.39627729601</v>
      </c>
      <c r="BE2">
        <v>560706.81266778405</v>
      </c>
      <c r="BF2">
        <v>435046.37872906501</v>
      </c>
      <c r="BG2">
        <v>501635.50659307599</v>
      </c>
      <c r="BH2">
        <v>526954.67674467596</v>
      </c>
      <c r="BI2">
        <v>569363.05770916003</v>
      </c>
      <c r="BJ2">
        <v>624089.53720267804</v>
      </c>
      <c r="BK2">
        <v>593979.17878012406</v>
      </c>
      <c r="BL2">
        <v>730022.76735463005</v>
      </c>
      <c r="BM2">
        <v>894870.86992082803</v>
      </c>
      <c r="BN2">
        <v>698566.36582606495</v>
      </c>
      <c r="BO2">
        <v>711910.11340607796</v>
      </c>
    </row>
    <row r="3" spans="1:68" x14ac:dyDescent="0.2">
      <c r="A3" t="s">
        <v>70</v>
      </c>
      <c r="E3">
        <v>304</v>
      </c>
      <c r="F3">
        <v>-1</v>
      </c>
      <c r="G3">
        <v>5.1638402478448304</v>
      </c>
      <c r="H3">
        <v>1418.6949552758599</v>
      </c>
      <c r="I3">
        <v>58</v>
      </c>
      <c r="J3">
        <v>7427559.6226067599</v>
      </c>
      <c r="K3">
        <v>7574955.14934</v>
      </c>
      <c r="L3">
        <v>7100161.88522238</v>
      </c>
      <c r="M3">
        <v>8930334.20623344</v>
      </c>
      <c r="N3">
        <v>8833432.2693550009</v>
      </c>
      <c r="O3">
        <v>8395999.1464720797</v>
      </c>
      <c r="P3">
        <v>5089022.2488462497</v>
      </c>
      <c r="Q3">
        <v>7792367.2345749997</v>
      </c>
      <c r="R3">
        <v>8232847.3802696997</v>
      </c>
      <c r="S3">
        <v>7182106.1826481298</v>
      </c>
      <c r="T3">
        <v>9399765.0548368003</v>
      </c>
      <c r="U3">
        <v>8580462.8561623208</v>
      </c>
      <c r="V3">
        <v>9397757.1693607904</v>
      </c>
      <c r="W3">
        <v>8705635.4625776205</v>
      </c>
      <c r="X3">
        <v>10474564.140608201</v>
      </c>
      <c r="Y3">
        <v>8988026.3966289405</v>
      </c>
      <c r="Z3">
        <v>8253119.8356537698</v>
      </c>
      <c r="AA3">
        <v>10310313.6004811</v>
      </c>
      <c r="AB3">
        <v>8190693.3585506398</v>
      </c>
      <c r="AC3">
        <v>7371263.6968156798</v>
      </c>
      <c r="AD3">
        <v>7492881.5228345804</v>
      </c>
      <c r="AE3">
        <v>7622227.2827438395</v>
      </c>
      <c r="AF3">
        <v>8042507.9194061002</v>
      </c>
      <c r="AG3">
        <v>9742536.1481302492</v>
      </c>
      <c r="AH3">
        <v>7766599.6921832003</v>
      </c>
      <c r="AI3">
        <v>3959587.5392445</v>
      </c>
      <c r="AJ3">
        <v>3602693.2903378201</v>
      </c>
      <c r="AK3">
        <v>3392585.6013293401</v>
      </c>
      <c r="AL3">
        <v>8449881.4497395903</v>
      </c>
      <c r="AM3">
        <v>9874938.3171542995</v>
      </c>
      <c r="AN3">
        <v>8766011.7509729005</v>
      </c>
      <c r="AO3">
        <v>5819573.0893123504</v>
      </c>
      <c r="AP3">
        <v>6789081.64940737</v>
      </c>
      <c r="AQ3">
        <v>5644711.2227110397</v>
      </c>
      <c r="AR3">
        <v>9661581.9488343298</v>
      </c>
      <c r="AS3">
        <v>8392153.0814155508</v>
      </c>
      <c r="AT3">
        <v>7643755.2922280002</v>
      </c>
      <c r="AU3">
        <v>7992332.7860762998</v>
      </c>
      <c r="AV3">
        <v>8912144.1952675804</v>
      </c>
      <c r="AW3">
        <v>8127420.5428335797</v>
      </c>
      <c r="AX3">
        <v>7406319.6236693999</v>
      </c>
      <c r="AY3">
        <v>8127171.3418222005</v>
      </c>
      <c r="AZ3">
        <v>6648733.3728088001</v>
      </c>
      <c r="BA3">
        <v>8828074.0339417309</v>
      </c>
      <c r="BB3">
        <v>7980345.0334775001</v>
      </c>
      <c r="BC3">
        <v>7403803.9715923201</v>
      </c>
      <c r="BD3">
        <v>6524914.9223499298</v>
      </c>
      <c r="BE3">
        <v>7926540.8986314796</v>
      </c>
      <c r="BF3">
        <v>6681928.24999684</v>
      </c>
      <c r="BG3">
        <v>5750273.0057430901</v>
      </c>
      <c r="BH3">
        <v>5540794.0504402202</v>
      </c>
      <c r="BI3">
        <v>5903336.3856482403</v>
      </c>
      <c r="BJ3">
        <v>6942892.6704282602</v>
      </c>
      <c r="BK3">
        <v>6334860.0606898395</v>
      </c>
      <c r="BL3">
        <v>7222903.3279311201</v>
      </c>
      <c r="BM3">
        <v>6223816.9141497603</v>
      </c>
      <c r="BN3">
        <v>6195858.4386335704</v>
      </c>
      <c r="BO3">
        <v>7049264.9615137996</v>
      </c>
    </row>
    <row r="4" spans="1:68" x14ac:dyDescent="0.2">
      <c r="A4" t="s">
        <v>71</v>
      </c>
      <c r="E4">
        <v>248</v>
      </c>
      <c r="F4">
        <v>-1</v>
      </c>
      <c r="G4">
        <v>3.9678387959798198</v>
      </c>
      <c r="H4">
        <v>757.29009782758601</v>
      </c>
      <c r="I4">
        <v>58</v>
      </c>
      <c r="J4">
        <v>1834843.2051514499</v>
      </c>
      <c r="K4">
        <v>1856215.6953694799</v>
      </c>
      <c r="L4">
        <v>1827562.7898667799</v>
      </c>
      <c r="M4">
        <v>2296169.62137315</v>
      </c>
      <c r="N4">
        <v>2279545.0026864898</v>
      </c>
      <c r="O4">
        <v>2033302.0807834</v>
      </c>
      <c r="P4">
        <v>1846689.4150364399</v>
      </c>
      <c r="Q4">
        <v>1920917.9800044</v>
      </c>
      <c r="R4">
        <v>2127366.6084738001</v>
      </c>
      <c r="S4">
        <v>1805079.3589937</v>
      </c>
      <c r="T4">
        <v>2520113.7109965002</v>
      </c>
      <c r="U4">
        <v>2140901.3968890999</v>
      </c>
      <c r="V4">
        <v>2276119.336509</v>
      </c>
      <c r="W4">
        <v>1800870.3243309599</v>
      </c>
      <c r="X4">
        <v>2043583.32115538</v>
      </c>
      <c r="Y4">
        <v>1956903.1149541601</v>
      </c>
      <c r="Z4">
        <v>2270819.1530339601</v>
      </c>
      <c r="AA4">
        <v>2745457.6694850801</v>
      </c>
      <c r="AB4">
        <v>2344687.2074572099</v>
      </c>
      <c r="AC4">
        <v>1932162.3491512099</v>
      </c>
      <c r="AD4">
        <v>2078245.3006818001</v>
      </c>
      <c r="AE4">
        <v>1876112.9213278401</v>
      </c>
      <c r="AF4">
        <v>2068635.0530846</v>
      </c>
      <c r="AG4">
        <v>2372671.2124137599</v>
      </c>
      <c r="AH4">
        <v>2133074.6918210401</v>
      </c>
      <c r="AI4">
        <v>1262396.8791439999</v>
      </c>
      <c r="AJ4">
        <v>1205225.4617983999</v>
      </c>
      <c r="AK4">
        <v>1180985.85676372</v>
      </c>
      <c r="AL4">
        <v>1906335.7987192699</v>
      </c>
      <c r="AM4">
        <v>2232449.10479574</v>
      </c>
      <c r="AN4">
        <v>1929243.7462848001</v>
      </c>
      <c r="AO4">
        <v>1565679.3978460301</v>
      </c>
      <c r="AP4">
        <v>1751134.21019696</v>
      </c>
      <c r="AQ4">
        <v>1460164.3179444</v>
      </c>
      <c r="AR4">
        <v>2240054.7047961</v>
      </c>
      <c r="AS4">
        <v>2252621.8313397998</v>
      </c>
      <c r="AT4">
        <v>1824183.6573874999</v>
      </c>
      <c r="AU4">
        <v>2141474.2129199998</v>
      </c>
      <c r="AV4">
        <v>2562767.49602874</v>
      </c>
      <c r="AW4">
        <v>1932992.81905574</v>
      </c>
      <c r="AX4">
        <v>1850617.03487546</v>
      </c>
      <c r="AY4">
        <v>2033014.0203784299</v>
      </c>
      <c r="AZ4">
        <v>1824103.52200845</v>
      </c>
      <c r="BA4">
        <v>1918144.0846814399</v>
      </c>
      <c r="BB4">
        <v>2024803.07764734</v>
      </c>
      <c r="BC4">
        <v>1891485.2049231599</v>
      </c>
      <c r="BD4">
        <v>1714133.8695320401</v>
      </c>
      <c r="BE4">
        <v>1827596.3421982699</v>
      </c>
      <c r="BF4">
        <v>1433057.5103219999</v>
      </c>
      <c r="BG4">
        <v>1979664.9950212799</v>
      </c>
      <c r="BH4">
        <v>1920008.1565059901</v>
      </c>
      <c r="BI4">
        <v>2211156.35622261</v>
      </c>
      <c r="BJ4">
        <v>2075062.0584052801</v>
      </c>
      <c r="BK4">
        <v>2221385.2056744001</v>
      </c>
      <c r="BL4">
        <v>2847326.9577605701</v>
      </c>
      <c r="BM4">
        <v>3513647.3232023199</v>
      </c>
      <c r="BN4">
        <v>2422393.1430470399</v>
      </c>
      <c r="BO4">
        <v>2634279.9169720602</v>
      </c>
    </row>
    <row r="5" spans="1:68" x14ac:dyDescent="0.2">
      <c r="A5" t="s">
        <v>72</v>
      </c>
      <c r="E5">
        <v>326</v>
      </c>
      <c r="F5">
        <v>-1</v>
      </c>
      <c r="G5">
        <v>7.8307494963058302</v>
      </c>
      <c r="H5">
        <v>13.4114069362069</v>
      </c>
      <c r="I5">
        <v>33</v>
      </c>
      <c r="J5">
        <v>45124</v>
      </c>
      <c r="K5">
        <v>0</v>
      </c>
      <c r="L5">
        <v>49035</v>
      </c>
      <c r="M5">
        <v>0</v>
      </c>
      <c r="N5">
        <v>0</v>
      </c>
      <c r="O5">
        <v>51913</v>
      </c>
      <c r="P5">
        <v>0</v>
      </c>
      <c r="Q5">
        <v>0</v>
      </c>
      <c r="R5">
        <v>61871</v>
      </c>
      <c r="S5">
        <v>45332</v>
      </c>
      <c r="T5">
        <v>0</v>
      </c>
      <c r="U5">
        <v>48417</v>
      </c>
      <c r="V5">
        <v>53738</v>
      </c>
      <c r="W5">
        <v>65215</v>
      </c>
      <c r="X5">
        <v>0</v>
      </c>
      <c r="Y5">
        <v>0</v>
      </c>
      <c r="Z5">
        <v>0</v>
      </c>
      <c r="AA5">
        <v>64655</v>
      </c>
      <c r="AB5">
        <v>74333</v>
      </c>
      <c r="AC5">
        <v>0</v>
      </c>
      <c r="AD5">
        <v>43991</v>
      </c>
      <c r="AE5">
        <v>0</v>
      </c>
      <c r="AF5">
        <v>0</v>
      </c>
      <c r="AG5">
        <v>63686</v>
      </c>
      <c r="AH5">
        <v>63636</v>
      </c>
      <c r="AI5">
        <v>0</v>
      </c>
      <c r="AJ5">
        <v>0</v>
      </c>
      <c r="AK5">
        <v>0</v>
      </c>
      <c r="AL5">
        <v>64687</v>
      </c>
      <c r="AM5">
        <v>76983</v>
      </c>
      <c r="AN5">
        <v>63627</v>
      </c>
      <c r="AO5">
        <v>37942</v>
      </c>
      <c r="AP5">
        <v>0</v>
      </c>
      <c r="AQ5">
        <v>32364</v>
      </c>
      <c r="AR5">
        <v>0</v>
      </c>
      <c r="AS5">
        <v>73083</v>
      </c>
      <c r="AT5">
        <v>41158</v>
      </c>
      <c r="AU5">
        <v>99307</v>
      </c>
      <c r="AV5">
        <v>72032</v>
      </c>
      <c r="AW5">
        <v>52414</v>
      </c>
      <c r="AX5">
        <v>0</v>
      </c>
      <c r="AY5">
        <v>64089</v>
      </c>
      <c r="AZ5">
        <v>59141</v>
      </c>
      <c r="BA5">
        <v>0</v>
      </c>
      <c r="BB5">
        <v>0</v>
      </c>
      <c r="BC5">
        <v>79675</v>
      </c>
      <c r="BD5">
        <v>0</v>
      </c>
      <c r="BE5">
        <v>54726</v>
      </c>
      <c r="BF5">
        <v>0</v>
      </c>
      <c r="BG5">
        <v>0</v>
      </c>
      <c r="BH5">
        <v>68896</v>
      </c>
      <c r="BI5">
        <v>0</v>
      </c>
      <c r="BJ5">
        <v>0</v>
      </c>
      <c r="BK5">
        <v>69298</v>
      </c>
      <c r="BL5">
        <v>81666</v>
      </c>
      <c r="BM5">
        <v>30482.890362540002</v>
      </c>
      <c r="BN5">
        <v>66641</v>
      </c>
      <c r="BO5">
        <v>76697</v>
      </c>
    </row>
    <row r="6" spans="1:68" x14ac:dyDescent="0.2">
      <c r="A6" t="s">
        <v>73</v>
      </c>
      <c r="E6" t="s">
        <v>74</v>
      </c>
      <c r="F6">
        <v>-1</v>
      </c>
      <c r="G6">
        <v>10.596533290819201</v>
      </c>
      <c r="H6">
        <v>216.609784669828</v>
      </c>
      <c r="I6">
        <v>58</v>
      </c>
      <c r="J6">
        <v>1208470.81736816</v>
      </c>
      <c r="K6">
        <v>1271013.31471669</v>
      </c>
      <c r="L6">
        <v>1216552.1773485399</v>
      </c>
      <c r="M6">
        <v>1442585.4850816899</v>
      </c>
      <c r="N6">
        <v>1406325.11866342</v>
      </c>
      <c r="O6">
        <v>1219113.8310602601</v>
      </c>
      <c r="P6">
        <v>1383259.8469899499</v>
      </c>
      <c r="Q6">
        <v>1304395.8242975799</v>
      </c>
      <c r="R6">
        <v>1545304.0063815301</v>
      </c>
      <c r="S6">
        <v>1211196.2023485301</v>
      </c>
      <c r="T6">
        <v>1705954.7893628499</v>
      </c>
      <c r="U6">
        <v>1358106.33059188</v>
      </c>
      <c r="V6">
        <v>1608952.3383412799</v>
      </c>
      <c r="W6">
        <v>1353739.8412377499</v>
      </c>
      <c r="X6">
        <v>1875794.6114848601</v>
      </c>
      <c r="Y6">
        <v>1589926.4972731301</v>
      </c>
      <c r="Z6">
        <v>1383110.43075236</v>
      </c>
      <c r="AA6">
        <v>1898510.4915320801</v>
      </c>
      <c r="AB6">
        <v>1409991.12862431</v>
      </c>
      <c r="AC6">
        <v>1332864.8650702001</v>
      </c>
      <c r="AD6">
        <v>1490884.2901625</v>
      </c>
      <c r="AE6">
        <v>1380752.4863737</v>
      </c>
      <c r="AF6">
        <v>1343026.3968132001</v>
      </c>
      <c r="AG6">
        <v>1842736.4826873799</v>
      </c>
      <c r="AH6">
        <v>1498789.8808359499</v>
      </c>
      <c r="AI6">
        <v>1245781.0327852599</v>
      </c>
      <c r="AJ6">
        <v>1171116.8095184399</v>
      </c>
      <c r="AK6">
        <v>1081943.57709236</v>
      </c>
      <c r="AL6">
        <v>1513764.49471222</v>
      </c>
      <c r="AM6">
        <v>1907813.5158536299</v>
      </c>
      <c r="AN6">
        <v>1543885.0968708401</v>
      </c>
      <c r="AO6">
        <v>1124582.4309191101</v>
      </c>
      <c r="AP6">
        <v>1369683.58249485</v>
      </c>
      <c r="AQ6">
        <v>1128047.1424223201</v>
      </c>
      <c r="AR6">
        <v>1557749.4943750701</v>
      </c>
      <c r="AS6">
        <v>1653800.6724676699</v>
      </c>
      <c r="AT6">
        <v>1126728.8521469601</v>
      </c>
      <c r="AU6">
        <v>1459422.20845715</v>
      </c>
      <c r="AV6">
        <v>1588166.26974482</v>
      </c>
      <c r="AW6">
        <v>1194491.6638734001</v>
      </c>
      <c r="AX6">
        <v>1218573.3751034499</v>
      </c>
      <c r="AY6">
        <v>1409317.7053348301</v>
      </c>
      <c r="AZ6">
        <v>1317517.1931849699</v>
      </c>
      <c r="BA6">
        <v>1389831.8262789301</v>
      </c>
      <c r="BB6">
        <v>1440235.2798594199</v>
      </c>
      <c r="BC6">
        <v>1293084.4041778699</v>
      </c>
      <c r="BD6">
        <v>1213109.7163337399</v>
      </c>
      <c r="BE6">
        <v>1571848.66493219</v>
      </c>
      <c r="BF6">
        <v>1232731.4327237201</v>
      </c>
      <c r="BG6">
        <v>1158290.5997101399</v>
      </c>
      <c r="BH6">
        <v>1228732.0876927101</v>
      </c>
      <c r="BI6">
        <v>1326914.9138092401</v>
      </c>
      <c r="BJ6">
        <v>1464408.4733678701</v>
      </c>
      <c r="BK6">
        <v>1379749.36440925</v>
      </c>
      <c r="BL6">
        <v>1690789.50312716</v>
      </c>
      <c r="BM6">
        <v>2061192.56002995</v>
      </c>
      <c r="BN6">
        <v>1614699.07002337</v>
      </c>
      <c r="BO6">
        <v>1651802.4421136901</v>
      </c>
    </row>
    <row r="7" spans="1:68" x14ac:dyDescent="0.2">
      <c r="A7" t="s">
        <v>75</v>
      </c>
      <c r="E7">
        <v>267</v>
      </c>
      <c r="F7">
        <v>-1</v>
      </c>
      <c r="G7">
        <v>4.7428230197950301</v>
      </c>
      <c r="H7">
        <v>708.46295839655204</v>
      </c>
      <c r="I7">
        <v>58</v>
      </c>
      <c r="J7">
        <v>2136171</v>
      </c>
      <c r="K7">
        <v>2290371</v>
      </c>
      <c r="L7">
        <v>2369769</v>
      </c>
      <c r="M7">
        <v>2450543</v>
      </c>
      <c r="N7">
        <v>2407487</v>
      </c>
      <c r="O7">
        <v>2401657</v>
      </c>
      <c r="P7">
        <v>2546083</v>
      </c>
      <c r="Q7">
        <v>2245502</v>
      </c>
      <c r="R7">
        <v>2417856</v>
      </c>
      <c r="S7">
        <v>2397514</v>
      </c>
      <c r="T7">
        <v>2422582</v>
      </c>
      <c r="U7">
        <v>2284032</v>
      </c>
      <c r="V7">
        <v>2512947</v>
      </c>
      <c r="W7">
        <v>2125756</v>
      </c>
      <c r="X7">
        <v>2549121</v>
      </c>
      <c r="Y7">
        <v>2229190</v>
      </c>
      <c r="Z7">
        <v>2300703</v>
      </c>
      <c r="AA7">
        <v>2751630</v>
      </c>
      <c r="AB7">
        <v>2376644</v>
      </c>
      <c r="AC7">
        <v>2200155</v>
      </c>
      <c r="AD7">
        <v>2468470</v>
      </c>
      <c r="AE7">
        <v>2331942</v>
      </c>
      <c r="AF7">
        <v>2208330</v>
      </c>
      <c r="AG7">
        <v>2726889</v>
      </c>
      <c r="AH7">
        <v>2405945</v>
      </c>
      <c r="AI7">
        <v>2283759</v>
      </c>
      <c r="AJ7">
        <v>2415512</v>
      </c>
      <c r="AK7">
        <v>2481574</v>
      </c>
      <c r="AL7">
        <v>2451919</v>
      </c>
      <c r="AM7">
        <v>2802205</v>
      </c>
      <c r="AN7">
        <v>2498223</v>
      </c>
      <c r="AO7">
        <v>2106812</v>
      </c>
      <c r="AP7">
        <v>2392151</v>
      </c>
      <c r="AQ7">
        <v>2395239</v>
      </c>
      <c r="AR7">
        <v>2457419</v>
      </c>
      <c r="AS7">
        <v>2660563</v>
      </c>
      <c r="AT7">
        <v>2345768</v>
      </c>
      <c r="AU7">
        <v>2320643</v>
      </c>
      <c r="AV7">
        <v>2453670</v>
      </c>
      <c r="AW7">
        <v>2368336</v>
      </c>
      <c r="AX7">
        <v>2162602</v>
      </c>
      <c r="AY7">
        <v>2415917</v>
      </c>
      <c r="AZ7">
        <v>2402767</v>
      </c>
      <c r="BA7">
        <v>2369674</v>
      </c>
      <c r="BB7">
        <v>2682959</v>
      </c>
      <c r="BC7">
        <v>2330067</v>
      </c>
      <c r="BD7">
        <v>2250897</v>
      </c>
      <c r="BE7">
        <v>2464687</v>
      </c>
      <c r="BF7">
        <v>2350543</v>
      </c>
      <c r="BG7">
        <v>2510275</v>
      </c>
      <c r="BH7">
        <v>2826610</v>
      </c>
      <c r="BI7">
        <v>2825983</v>
      </c>
      <c r="BJ7">
        <v>2990775</v>
      </c>
      <c r="BK7">
        <v>2887297</v>
      </c>
      <c r="BL7">
        <v>3021706</v>
      </c>
      <c r="BM7">
        <v>3025462</v>
      </c>
      <c r="BN7">
        <v>3364204</v>
      </c>
      <c r="BO7">
        <v>2800001</v>
      </c>
    </row>
    <row r="8" spans="1:68" x14ac:dyDescent="0.2">
      <c r="A8" t="s">
        <v>76</v>
      </c>
      <c r="E8" t="s">
        <v>77</v>
      </c>
      <c r="F8">
        <v>-1</v>
      </c>
      <c r="G8">
        <v>5.7014017127026104</v>
      </c>
      <c r="H8">
        <v>1013.2857152931</v>
      </c>
      <c r="I8">
        <v>58</v>
      </c>
      <c r="J8">
        <v>8224676.3698979104</v>
      </c>
      <c r="K8">
        <v>9189335.6022448502</v>
      </c>
      <c r="L8">
        <v>11022693.113133499</v>
      </c>
      <c r="M8">
        <v>10783900.666346099</v>
      </c>
      <c r="N8">
        <v>9901024.1956379991</v>
      </c>
      <c r="O8">
        <v>10980888.8486106</v>
      </c>
      <c r="P8">
        <v>12970015.3218606</v>
      </c>
      <c r="Q8">
        <v>8371977.0501983399</v>
      </c>
      <c r="R8">
        <v>9633147.5690489393</v>
      </c>
      <c r="S8">
        <v>10279307.8900382</v>
      </c>
      <c r="T8">
        <v>10096953.9933341</v>
      </c>
      <c r="U8">
        <v>8765776.7959349193</v>
      </c>
      <c r="V8">
        <v>11802722.238165</v>
      </c>
      <c r="W8">
        <v>7482328.8477991698</v>
      </c>
      <c r="X8">
        <v>9629232.9404424597</v>
      </c>
      <c r="Y8">
        <v>8603034.4398450498</v>
      </c>
      <c r="Z8">
        <v>10635488.709745601</v>
      </c>
      <c r="AA8">
        <v>13140973.0119696</v>
      </c>
      <c r="AB8">
        <v>11394005.791133599</v>
      </c>
      <c r="AC8">
        <v>8517083.9811984599</v>
      </c>
      <c r="AD8">
        <v>9813115.3791944608</v>
      </c>
      <c r="AE8">
        <v>11543025.0968302</v>
      </c>
      <c r="AF8">
        <v>9328601.6908045802</v>
      </c>
      <c r="AG8">
        <v>12158564.8319363</v>
      </c>
      <c r="AH8">
        <v>11014297.1959121</v>
      </c>
      <c r="AI8">
        <v>9105003.5556199998</v>
      </c>
      <c r="AJ8">
        <v>9501819.1047850605</v>
      </c>
      <c r="AK8">
        <v>11413955.563898601</v>
      </c>
      <c r="AL8">
        <v>9992590.7099218201</v>
      </c>
      <c r="AM8">
        <v>12557687.1921765</v>
      </c>
      <c r="AN8">
        <v>12344805.4425001</v>
      </c>
      <c r="AO8">
        <v>8765051.3409041092</v>
      </c>
      <c r="AP8">
        <v>10528648.4622158</v>
      </c>
      <c r="AQ8">
        <v>10833409.1755608</v>
      </c>
      <c r="AR8">
        <v>9885881.4608675092</v>
      </c>
      <c r="AS8">
        <v>10453580.1753748</v>
      </c>
      <c r="AT8">
        <v>9874679.1221392509</v>
      </c>
      <c r="AU8">
        <v>9384474.8102830593</v>
      </c>
      <c r="AV8">
        <v>9915984.5508043002</v>
      </c>
      <c r="AW8">
        <v>11033533.9386058</v>
      </c>
      <c r="AX8">
        <v>8936191.1078858506</v>
      </c>
      <c r="AY8">
        <v>9888076.2232561801</v>
      </c>
      <c r="AZ8">
        <v>10829089.0626832</v>
      </c>
      <c r="BA8">
        <v>12629873.128624</v>
      </c>
      <c r="BB8">
        <v>14190598.8869997</v>
      </c>
      <c r="BC8">
        <v>13616731.817371201</v>
      </c>
      <c r="BD8">
        <v>8339003.0084774699</v>
      </c>
      <c r="BE8">
        <v>10210882.114809399</v>
      </c>
      <c r="BF8">
        <v>12205737.356605999</v>
      </c>
      <c r="BG8">
        <v>11385586.173695499</v>
      </c>
      <c r="BH8">
        <v>12509189.970370101</v>
      </c>
      <c r="BI8">
        <v>12412274.8853704</v>
      </c>
      <c r="BJ8">
        <v>13210118.0721335</v>
      </c>
      <c r="BK8">
        <v>13003117.088980099</v>
      </c>
      <c r="BL8">
        <v>14010173.6408066</v>
      </c>
      <c r="BM8">
        <v>15683549.184038401</v>
      </c>
      <c r="BN8">
        <v>15025162.1673577</v>
      </c>
      <c r="BO8">
        <v>16185594.008662799</v>
      </c>
    </row>
    <row r="9" spans="1:68" x14ac:dyDescent="0.2">
      <c r="A9" t="s">
        <v>78</v>
      </c>
      <c r="E9">
        <v>304</v>
      </c>
      <c r="F9">
        <v>-1</v>
      </c>
      <c r="G9">
        <v>6.75062929350754</v>
      </c>
      <c r="H9">
        <v>1331.73198118966</v>
      </c>
      <c r="I9">
        <v>58</v>
      </c>
      <c r="J9">
        <v>10032283</v>
      </c>
      <c r="K9">
        <v>10610773</v>
      </c>
      <c r="L9">
        <v>10632760</v>
      </c>
      <c r="M9">
        <v>11271272</v>
      </c>
      <c r="N9">
        <v>10836922</v>
      </c>
      <c r="O9">
        <v>10690163</v>
      </c>
      <c r="P9">
        <v>12137245</v>
      </c>
      <c r="Q9">
        <v>10185683</v>
      </c>
      <c r="R9">
        <v>10943701</v>
      </c>
      <c r="S9">
        <v>10486992</v>
      </c>
      <c r="T9">
        <v>11008484</v>
      </c>
      <c r="U9">
        <v>10353554</v>
      </c>
      <c r="V9">
        <v>11272603</v>
      </c>
      <c r="W9">
        <v>9983510</v>
      </c>
      <c r="X9">
        <v>12171434</v>
      </c>
      <c r="Y9">
        <v>10477597</v>
      </c>
      <c r="Z9">
        <v>10791699</v>
      </c>
      <c r="AA9">
        <v>12835303</v>
      </c>
      <c r="AB9">
        <v>10809967</v>
      </c>
      <c r="AC9">
        <v>10065136</v>
      </c>
      <c r="AD9">
        <v>11127111</v>
      </c>
      <c r="AE9">
        <v>11432126</v>
      </c>
      <c r="AF9">
        <v>10641246</v>
      </c>
      <c r="AG9">
        <v>13007348</v>
      </c>
      <c r="AH9">
        <v>11554852</v>
      </c>
      <c r="AI9">
        <v>6985123</v>
      </c>
      <c r="AJ9">
        <v>7102829</v>
      </c>
      <c r="AK9">
        <v>7201693</v>
      </c>
      <c r="AL9">
        <v>11680845</v>
      </c>
      <c r="AM9">
        <v>13091067</v>
      </c>
      <c r="AN9">
        <v>12350153</v>
      </c>
      <c r="AO9">
        <v>8012700</v>
      </c>
      <c r="AP9">
        <v>9072248</v>
      </c>
      <c r="AQ9">
        <v>8775696</v>
      </c>
      <c r="AR9">
        <v>11132369</v>
      </c>
      <c r="AS9">
        <v>11869140</v>
      </c>
      <c r="AT9">
        <v>10268283</v>
      </c>
      <c r="AU9">
        <v>10972924</v>
      </c>
      <c r="AV9">
        <v>11096522</v>
      </c>
      <c r="AW9">
        <v>10860290</v>
      </c>
      <c r="AX9">
        <v>10193393</v>
      </c>
      <c r="AY9">
        <v>11113875</v>
      </c>
      <c r="AZ9">
        <v>11076633</v>
      </c>
      <c r="BA9">
        <v>10977951</v>
      </c>
      <c r="BB9">
        <v>11951278</v>
      </c>
      <c r="BC9">
        <v>11804219</v>
      </c>
      <c r="BD9">
        <v>10177808</v>
      </c>
      <c r="BE9">
        <v>11661383</v>
      </c>
      <c r="BF9">
        <v>12242736</v>
      </c>
      <c r="BG9">
        <v>10648655</v>
      </c>
      <c r="BH9">
        <v>11678237</v>
      </c>
      <c r="BI9">
        <v>11492600</v>
      </c>
      <c r="BJ9">
        <v>12499885</v>
      </c>
      <c r="BK9">
        <v>11843306</v>
      </c>
      <c r="BL9">
        <v>12079719</v>
      </c>
      <c r="BM9">
        <v>12095940</v>
      </c>
      <c r="BN9">
        <v>13613681</v>
      </c>
      <c r="BO9">
        <v>14476275</v>
      </c>
    </row>
    <row r="10" spans="1:68" x14ac:dyDescent="0.2">
      <c r="A10" t="s">
        <v>79</v>
      </c>
      <c r="E10">
        <v>204</v>
      </c>
      <c r="F10">
        <v>-1</v>
      </c>
      <c r="G10">
        <v>4.21272211184447</v>
      </c>
      <c r="H10">
        <v>1104.93072660345</v>
      </c>
      <c r="I10">
        <v>58</v>
      </c>
      <c r="J10">
        <v>4641336</v>
      </c>
      <c r="K10">
        <v>5258058</v>
      </c>
      <c r="L10">
        <v>5263128</v>
      </c>
      <c r="M10">
        <v>5189526</v>
      </c>
      <c r="N10">
        <v>4868594</v>
      </c>
      <c r="O10">
        <v>4875531</v>
      </c>
      <c r="P10">
        <v>5862018</v>
      </c>
      <c r="Q10">
        <v>4200723</v>
      </c>
      <c r="R10">
        <v>4638913</v>
      </c>
      <c r="S10">
        <v>3965455</v>
      </c>
      <c r="T10">
        <v>4802000</v>
      </c>
      <c r="U10">
        <v>3699786</v>
      </c>
      <c r="V10">
        <v>4699223</v>
      </c>
      <c r="W10">
        <v>4344500</v>
      </c>
      <c r="X10">
        <v>5355726</v>
      </c>
      <c r="Y10">
        <v>4723998</v>
      </c>
      <c r="Z10">
        <v>5124271</v>
      </c>
      <c r="AA10">
        <v>6199574</v>
      </c>
      <c r="AB10">
        <v>5538703</v>
      </c>
      <c r="AC10">
        <v>4665597</v>
      </c>
      <c r="AD10">
        <v>4931589</v>
      </c>
      <c r="AE10">
        <v>4930392</v>
      </c>
      <c r="AF10">
        <v>4865778</v>
      </c>
      <c r="AG10">
        <v>5933873</v>
      </c>
      <c r="AH10">
        <v>5416123</v>
      </c>
      <c r="AI10">
        <v>2288547</v>
      </c>
      <c r="AJ10">
        <v>2329606</v>
      </c>
      <c r="AK10">
        <v>2736209</v>
      </c>
      <c r="AL10">
        <v>5200552</v>
      </c>
      <c r="AM10">
        <v>6604184</v>
      </c>
      <c r="AN10">
        <v>5599337</v>
      </c>
      <c r="AO10">
        <v>3219700</v>
      </c>
      <c r="AP10">
        <v>3618235</v>
      </c>
      <c r="AQ10">
        <v>2907087</v>
      </c>
      <c r="AR10">
        <v>5069276</v>
      </c>
      <c r="AS10">
        <v>5339813</v>
      </c>
      <c r="AT10">
        <v>3998986</v>
      </c>
      <c r="AU10">
        <v>5358088</v>
      </c>
      <c r="AV10">
        <v>5973683</v>
      </c>
      <c r="AW10">
        <v>4945857</v>
      </c>
      <c r="AX10">
        <v>4543354</v>
      </c>
      <c r="AY10">
        <v>4780559</v>
      </c>
      <c r="AZ10">
        <v>4609939</v>
      </c>
      <c r="BA10">
        <v>4705653</v>
      </c>
      <c r="BB10">
        <v>5270373</v>
      </c>
      <c r="BC10">
        <v>4993905</v>
      </c>
      <c r="BD10">
        <v>3738356</v>
      </c>
      <c r="BE10">
        <v>4257296</v>
      </c>
      <c r="BF10">
        <v>4021735</v>
      </c>
      <c r="BG10">
        <v>4277193</v>
      </c>
      <c r="BH10">
        <v>4474096</v>
      </c>
      <c r="BI10">
        <v>4998589</v>
      </c>
      <c r="BJ10">
        <v>4653717</v>
      </c>
      <c r="BK10">
        <v>5091599</v>
      </c>
      <c r="BL10">
        <v>6160038</v>
      </c>
      <c r="BM10">
        <v>8105550</v>
      </c>
      <c r="BN10">
        <v>5772698</v>
      </c>
      <c r="BO10">
        <v>5853299</v>
      </c>
    </row>
    <row r="11" spans="1:68" x14ac:dyDescent="0.2">
      <c r="A11" t="s">
        <v>80</v>
      </c>
      <c r="E11">
        <v>326</v>
      </c>
      <c r="F11">
        <v>-1</v>
      </c>
      <c r="G11">
        <v>6.4094422351354803</v>
      </c>
      <c r="H11">
        <v>1231.7130645</v>
      </c>
      <c r="I11">
        <v>58</v>
      </c>
      <c r="J11">
        <v>3369537</v>
      </c>
      <c r="K11">
        <v>4960071</v>
      </c>
      <c r="L11">
        <v>4196952</v>
      </c>
      <c r="M11">
        <v>7655397</v>
      </c>
      <c r="N11">
        <v>4754549</v>
      </c>
      <c r="O11">
        <v>4733331</v>
      </c>
      <c r="P11">
        <v>5955488</v>
      </c>
      <c r="Q11">
        <v>5926293</v>
      </c>
      <c r="R11">
        <v>7410180</v>
      </c>
      <c r="S11">
        <v>2645946</v>
      </c>
      <c r="T11">
        <v>4452223</v>
      </c>
      <c r="U11">
        <v>2768763</v>
      </c>
      <c r="V11">
        <v>3695476</v>
      </c>
      <c r="W11">
        <v>6434611</v>
      </c>
      <c r="X11">
        <v>9294463</v>
      </c>
      <c r="Y11">
        <v>5745938</v>
      </c>
      <c r="Z11">
        <v>6077266</v>
      </c>
      <c r="AA11">
        <v>6395176</v>
      </c>
      <c r="AB11">
        <v>7321622</v>
      </c>
      <c r="AC11">
        <v>3136236</v>
      </c>
      <c r="AD11">
        <v>2790531</v>
      </c>
      <c r="AE11">
        <v>4650865</v>
      </c>
      <c r="AF11">
        <v>6155336</v>
      </c>
      <c r="AG11">
        <v>6000662</v>
      </c>
      <c r="AH11">
        <v>7173985</v>
      </c>
      <c r="AI11">
        <v>822133</v>
      </c>
      <c r="AJ11">
        <v>628711</v>
      </c>
      <c r="AK11">
        <v>600486</v>
      </c>
      <c r="AL11">
        <v>5008536</v>
      </c>
      <c r="AM11">
        <v>6150668</v>
      </c>
      <c r="AN11">
        <v>5370136</v>
      </c>
      <c r="AO11">
        <v>2407092</v>
      </c>
      <c r="AP11">
        <v>1799391</v>
      </c>
      <c r="AQ11">
        <v>703370</v>
      </c>
      <c r="AR11">
        <v>7570608</v>
      </c>
      <c r="AS11">
        <v>7772930</v>
      </c>
      <c r="AT11">
        <v>3014914</v>
      </c>
      <c r="AU11">
        <v>9901613</v>
      </c>
      <c r="AV11">
        <v>8461506</v>
      </c>
      <c r="AW11">
        <v>5656574</v>
      </c>
      <c r="AX11">
        <v>9813462</v>
      </c>
      <c r="AY11">
        <v>6471607</v>
      </c>
      <c r="AZ11">
        <v>3804898</v>
      </c>
      <c r="BA11">
        <v>8186804</v>
      </c>
      <c r="BB11">
        <v>6828258</v>
      </c>
      <c r="BC11">
        <v>6312651</v>
      </c>
      <c r="BD11">
        <v>2621492</v>
      </c>
      <c r="BE11">
        <v>3760890</v>
      </c>
      <c r="BF11">
        <v>4091778</v>
      </c>
      <c r="BG11">
        <v>8421146</v>
      </c>
      <c r="BH11">
        <v>8732491</v>
      </c>
      <c r="BI11">
        <v>8398974</v>
      </c>
      <c r="BJ11">
        <v>9576064</v>
      </c>
      <c r="BK11">
        <v>10003566</v>
      </c>
      <c r="BL11">
        <v>12266357</v>
      </c>
      <c r="BM11">
        <v>19397824</v>
      </c>
      <c r="BN11">
        <v>9136247</v>
      </c>
      <c r="BO11">
        <v>13916842</v>
      </c>
    </row>
    <row r="16" spans="1:68" x14ac:dyDescent="0.2">
      <c r="I16" t="s">
        <v>81</v>
      </c>
      <c r="J16">
        <v>8</v>
      </c>
      <c r="K16">
        <v>8</v>
      </c>
      <c r="L16">
        <v>8</v>
      </c>
      <c r="M16">
        <v>8</v>
      </c>
      <c r="N16">
        <v>8</v>
      </c>
      <c r="O16">
        <v>8</v>
      </c>
      <c r="P16">
        <v>8</v>
      </c>
      <c r="Q16">
        <v>8</v>
      </c>
      <c r="R16">
        <v>8</v>
      </c>
      <c r="S16">
        <v>8</v>
      </c>
      <c r="T16">
        <v>8</v>
      </c>
      <c r="U16">
        <v>8</v>
      </c>
      <c r="V16">
        <v>8</v>
      </c>
      <c r="W16">
        <v>8</v>
      </c>
      <c r="X16">
        <v>8</v>
      </c>
      <c r="Y16">
        <v>8</v>
      </c>
      <c r="Z16">
        <v>8</v>
      </c>
      <c r="AA16">
        <v>8</v>
      </c>
      <c r="AB16">
        <v>8</v>
      </c>
      <c r="AC16">
        <v>8</v>
      </c>
      <c r="AD16">
        <v>8</v>
      </c>
      <c r="AE16">
        <v>8</v>
      </c>
      <c r="AF16">
        <v>8</v>
      </c>
      <c r="AG16">
        <v>8</v>
      </c>
      <c r="AH16">
        <v>8</v>
      </c>
      <c r="AI16">
        <v>8</v>
      </c>
      <c r="AJ16">
        <v>8</v>
      </c>
      <c r="AK16">
        <v>8</v>
      </c>
      <c r="AL16">
        <v>8</v>
      </c>
      <c r="AM16">
        <v>8</v>
      </c>
      <c r="AN16">
        <v>8</v>
      </c>
      <c r="AO16">
        <v>8</v>
      </c>
      <c r="AP16">
        <v>8</v>
      </c>
      <c r="AQ16">
        <v>8</v>
      </c>
      <c r="AR16">
        <v>8</v>
      </c>
      <c r="AS16">
        <v>8</v>
      </c>
      <c r="AT16">
        <v>8</v>
      </c>
      <c r="AU16">
        <v>8</v>
      </c>
      <c r="AV16">
        <v>8</v>
      </c>
      <c r="AW16">
        <v>8</v>
      </c>
      <c r="AX16">
        <v>8</v>
      </c>
      <c r="AY16">
        <v>8</v>
      </c>
      <c r="AZ16">
        <v>8</v>
      </c>
      <c r="BA16">
        <v>8</v>
      </c>
      <c r="BB16">
        <v>8</v>
      </c>
      <c r="BC16">
        <v>8</v>
      </c>
      <c r="BD16">
        <v>8</v>
      </c>
      <c r="BE16">
        <v>8</v>
      </c>
      <c r="BF16">
        <v>8</v>
      </c>
      <c r="BG16">
        <v>8</v>
      </c>
      <c r="BH16">
        <v>8</v>
      </c>
      <c r="BI16">
        <v>8</v>
      </c>
      <c r="BJ16">
        <v>8</v>
      </c>
      <c r="BK16">
        <v>8</v>
      </c>
      <c r="BL16">
        <v>8</v>
      </c>
      <c r="BM16">
        <v>8</v>
      </c>
      <c r="BN16">
        <v>8</v>
      </c>
      <c r="BO16">
        <v>8</v>
      </c>
    </row>
    <row r="17" spans="9:67" x14ac:dyDescent="0.2">
      <c r="I17" t="s">
        <v>82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</row>
    <row r="18" spans="9:67" x14ac:dyDescent="0.2">
      <c r="I18" t="s">
        <v>83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</row>
    <row r="19" spans="9:67" x14ac:dyDescent="0.2">
      <c r="I19" t="s">
        <v>84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10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>
        <v>10</v>
      </c>
      <c r="AE19">
        <v>10</v>
      </c>
      <c r="AF19">
        <v>10</v>
      </c>
      <c r="AG19">
        <v>10</v>
      </c>
      <c r="AH19">
        <v>10</v>
      </c>
      <c r="AI19">
        <v>10</v>
      </c>
      <c r="AJ19">
        <v>10</v>
      </c>
      <c r="AK19">
        <v>10</v>
      </c>
      <c r="AL19">
        <v>10</v>
      </c>
      <c r="AM19">
        <v>10</v>
      </c>
      <c r="AN19">
        <v>10</v>
      </c>
      <c r="AO19">
        <v>10</v>
      </c>
      <c r="AP19">
        <v>10</v>
      </c>
      <c r="AQ19">
        <v>10</v>
      </c>
      <c r="AR19">
        <v>10</v>
      </c>
      <c r="AS19">
        <v>10</v>
      </c>
      <c r="AT19">
        <v>10</v>
      </c>
      <c r="AU19">
        <v>10</v>
      </c>
      <c r="AV19">
        <v>10</v>
      </c>
      <c r="AW19">
        <v>10</v>
      </c>
      <c r="AX19">
        <v>10</v>
      </c>
      <c r="AY19">
        <v>10</v>
      </c>
      <c r="AZ19">
        <v>10</v>
      </c>
      <c r="BA19">
        <v>10</v>
      </c>
      <c r="BB19">
        <v>10</v>
      </c>
      <c r="BC19">
        <v>10</v>
      </c>
      <c r="BD19">
        <v>10</v>
      </c>
      <c r="BE19">
        <v>10</v>
      </c>
      <c r="BF19">
        <v>10</v>
      </c>
      <c r="BG19">
        <v>10</v>
      </c>
      <c r="BH19">
        <v>10</v>
      </c>
      <c r="BI19">
        <v>10</v>
      </c>
      <c r="BJ19">
        <v>10</v>
      </c>
      <c r="BK19">
        <v>10</v>
      </c>
      <c r="BL19">
        <v>10</v>
      </c>
      <c r="BM19">
        <v>10</v>
      </c>
      <c r="BN19">
        <v>10</v>
      </c>
      <c r="BO19">
        <v>10</v>
      </c>
    </row>
    <row r="20" spans="9:67" x14ac:dyDescent="0.2">
      <c r="I20" t="s">
        <v>85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"/>
  <sheetViews>
    <sheetView zoomScaleNormal="100" workbookViewId="0">
      <selection activeCell="E40" sqref="E40"/>
    </sheetView>
  </sheetViews>
  <sheetFormatPr defaultColWidth="11.5703125" defaultRowHeight="12.75" x14ac:dyDescent="0.2"/>
  <cols>
    <col min="1" max="1" width="22.42578125" customWidth="1"/>
    <col min="2" max="2" width="5.28515625" customWidth="1"/>
    <col min="3" max="3" width="7.28515625" customWidth="1"/>
    <col min="4" max="4" width="6.28515625" customWidth="1"/>
    <col min="5" max="5" width="16.7109375" customWidth="1"/>
    <col min="6" max="6" width="7.5703125" customWidth="1"/>
    <col min="7" max="8" width="16.7109375" customWidth="1"/>
    <col min="9" max="9" width="18.28515625" customWidth="1"/>
    <col min="10" max="16" width="42.140625" customWidth="1"/>
    <col min="17" max="58" width="41.140625" customWidth="1"/>
    <col min="59" max="67" width="27" customWidth="1"/>
    <col min="68" max="68" width="22" customWidth="1"/>
  </cols>
  <sheetData>
    <row r="1" spans="1:6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</row>
    <row r="2" spans="1:68" x14ac:dyDescent="0.2">
      <c r="A2" t="s">
        <v>68</v>
      </c>
      <c r="E2" t="s">
        <v>69</v>
      </c>
      <c r="F2">
        <v>-1</v>
      </c>
      <c r="G2">
        <v>10.667670993147199</v>
      </c>
      <c r="H2">
        <v>121.947641828448</v>
      </c>
      <c r="I2">
        <v>58</v>
      </c>
      <c r="J2">
        <v>0.32765114939173801</v>
      </c>
      <c r="K2">
        <v>0.326177529067535</v>
      </c>
      <c r="L2">
        <v>0.33078336733785002</v>
      </c>
      <c r="M2">
        <v>0.29235405885770999</v>
      </c>
      <c r="N2">
        <v>0.29273481475145302</v>
      </c>
      <c r="O2">
        <v>0.295195605975412</v>
      </c>
      <c r="P2">
        <v>7.4072949226576895E-2</v>
      </c>
      <c r="Q2">
        <v>0.36539192648711399</v>
      </c>
      <c r="R2">
        <v>0.36362819479761199</v>
      </c>
      <c r="S2">
        <v>0.36761095634644297</v>
      </c>
      <c r="T2">
        <v>0.36125887059189099</v>
      </c>
      <c r="U2">
        <v>0.35973151949905302</v>
      </c>
      <c r="V2">
        <v>0.35681049449101598</v>
      </c>
      <c r="W2">
        <v>0.40368393720541401</v>
      </c>
      <c r="X2">
        <v>0.403765268435406</v>
      </c>
      <c r="Y2">
        <v>0.401496550731262</v>
      </c>
      <c r="Z2">
        <v>0.31175541264456003</v>
      </c>
      <c r="AA2">
        <v>0.31224817021898699</v>
      </c>
      <c r="AB2">
        <v>0.31619661002542698</v>
      </c>
      <c r="AC2">
        <v>0.28553661398904301</v>
      </c>
      <c r="AD2">
        <v>0.28692427163697698</v>
      </c>
      <c r="AE2">
        <v>0.28912044085618599</v>
      </c>
      <c r="AF2">
        <v>0.38587508371170498</v>
      </c>
      <c r="AG2">
        <v>0.38612534032824403</v>
      </c>
      <c r="AH2">
        <v>0.38644959660564998</v>
      </c>
      <c r="AI2">
        <v>0.24421339519358201</v>
      </c>
      <c r="AJ2">
        <v>0.244621464172502</v>
      </c>
      <c r="AK2">
        <v>0.24876715065580199</v>
      </c>
      <c r="AL2">
        <v>0.38947768195960097</v>
      </c>
      <c r="AM2">
        <v>0.39062275784428901</v>
      </c>
      <c r="AN2">
        <v>0.38920305680664802</v>
      </c>
      <c r="AO2">
        <v>0.29291142519034302</v>
      </c>
      <c r="AP2">
        <v>0.29426779564160599</v>
      </c>
      <c r="AQ2">
        <v>0.296280435668828</v>
      </c>
      <c r="AR2">
        <v>0.40405090849911901</v>
      </c>
      <c r="AS2">
        <v>0.40230129170407097</v>
      </c>
      <c r="AT2">
        <v>0.40192299064804998</v>
      </c>
      <c r="AU2">
        <v>0.39996736398216198</v>
      </c>
      <c r="AV2">
        <v>0.39653507829502499</v>
      </c>
      <c r="AW2">
        <v>0.39572240774303002</v>
      </c>
      <c r="AX2">
        <v>0.36555515512877002</v>
      </c>
      <c r="AY2">
        <v>0.362641175140966</v>
      </c>
      <c r="AZ2">
        <v>0.363045637409801</v>
      </c>
      <c r="BA2">
        <v>0.364982526762475</v>
      </c>
      <c r="BB2">
        <v>0.36510106296987399</v>
      </c>
      <c r="BC2">
        <v>0.36849985592262102</v>
      </c>
      <c r="BD2">
        <v>0.35645530693147298</v>
      </c>
      <c r="BE2">
        <v>0.35671806400775502</v>
      </c>
      <c r="BF2">
        <v>0.352912538108832</v>
      </c>
      <c r="BG2">
        <v>0.433082601826008</v>
      </c>
      <c r="BH2">
        <v>0.428860515667155</v>
      </c>
      <c r="BI2">
        <v>0.42908784262184602</v>
      </c>
      <c r="BJ2">
        <v>0.426171760511182</v>
      </c>
      <c r="BK2">
        <v>0.43049788179061099</v>
      </c>
      <c r="BL2">
        <v>0.43176443076115301</v>
      </c>
      <c r="BM2">
        <v>0.434151998834997</v>
      </c>
      <c r="BN2">
        <v>0.43262944705601097</v>
      </c>
      <c r="BO2">
        <v>0.43098986613381002</v>
      </c>
    </row>
    <row r="3" spans="1:68" x14ac:dyDescent="0.2">
      <c r="A3" t="s">
        <v>70</v>
      </c>
      <c r="E3">
        <v>304</v>
      </c>
      <c r="F3">
        <v>-1</v>
      </c>
      <c r="G3">
        <v>5.1638402478448304</v>
      </c>
      <c r="H3">
        <v>1418.6949552758599</v>
      </c>
      <c r="I3">
        <v>58</v>
      </c>
      <c r="J3">
        <v>6.1462465753064004</v>
      </c>
      <c r="K3">
        <v>5.9597763938676396</v>
      </c>
      <c r="L3">
        <v>5.8362986951345297</v>
      </c>
      <c r="M3">
        <v>6.1905060730094004</v>
      </c>
      <c r="N3">
        <v>6.28121630775561</v>
      </c>
      <c r="O3">
        <v>6.8869689872766902</v>
      </c>
      <c r="P3">
        <v>3.6790067028405802</v>
      </c>
      <c r="Q3">
        <v>5.9739283808051198</v>
      </c>
      <c r="R3">
        <v>5.3276554944988899</v>
      </c>
      <c r="S3">
        <v>5.9297627987289996</v>
      </c>
      <c r="T3">
        <v>5.5099731326101002</v>
      </c>
      <c r="U3">
        <v>6.3179610188716504</v>
      </c>
      <c r="V3">
        <v>5.8409170647337101</v>
      </c>
      <c r="W3">
        <v>6.4308039088351601</v>
      </c>
      <c r="X3">
        <v>5.5840677206746898</v>
      </c>
      <c r="Y3">
        <v>5.6531081229504698</v>
      </c>
      <c r="Z3">
        <v>5.9670722251471702</v>
      </c>
      <c r="AA3">
        <v>5.4307382795450101</v>
      </c>
      <c r="AB3">
        <v>5.8090389310052499</v>
      </c>
      <c r="AC3">
        <v>5.5303908820699803</v>
      </c>
      <c r="AD3">
        <v>5.0257968188918998</v>
      </c>
      <c r="AE3">
        <v>5.5203429709275902</v>
      </c>
      <c r="AF3">
        <v>5.9883468697933004</v>
      </c>
      <c r="AG3">
        <v>5.2869936855659798</v>
      </c>
      <c r="AH3">
        <v>5.1819136167715198</v>
      </c>
      <c r="AI3">
        <v>3.1783976758675099</v>
      </c>
      <c r="AJ3">
        <v>3.0762885999554901</v>
      </c>
      <c r="AK3">
        <v>3.1356400399794002</v>
      </c>
      <c r="AL3">
        <v>5.58203173562078</v>
      </c>
      <c r="AM3">
        <v>5.1760500882791396</v>
      </c>
      <c r="AN3">
        <v>5.6778912943326798</v>
      </c>
      <c r="AO3">
        <v>5.1748746284041198</v>
      </c>
      <c r="AP3">
        <v>4.9566788535504003</v>
      </c>
      <c r="AQ3">
        <v>5.0039674854278298</v>
      </c>
      <c r="AR3">
        <v>6.2022693531416104</v>
      </c>
      <c r="AS3">
        <v>5.07446466864321</v>
      </c>
      <c r="AT3">
        <v>6.7840237495143203</v>
      </c>
      <c r="AU3">
        <v>5.4763677979969501</v>
      </c>
      <c r="AV3">
        <v>5.6115939275675002</v>
      </c>
      <c r="AW3">
        <v>6.8040830996497901</v>
      </c>
      <c r="AX3">
        <v>6.0778610258415302</v>
      </c>
      <c r="AY3">
        <v>5.7667418148921499</v>
      </c>
      <c r="AZ3">
        <v>5.0464110883715696</v>
      </c>
      <c r="BA3">
        <v>6.3519009041386001</v>
      </c>
      <c r="BB3">
        <v>5.5410009358029804</v>
      </c>
      <c r="BC3">
        <v>5.7256927294700297</v>
      </c>
      <c r="BD3">
        <v>5.3786684209153899</v>
      </c>
      <c r="BE3">
        <v>5.0428142832525404</v>
      </c>
      <c r="BF3">
        <v>5.4204249787264001</v>
      </c>
      <c r="BG3">
        <v>4.9644476154620101</v>
      </c>
      <c r="BH3">
        <v>4.5093589611097604</v>
      </c>
      <c r="BI3">
        <v>4.4489185585391002</v>
      </c>
      <c r="BJ3">
        <v>4.7410902058364099</v>
      </c>
      <c r="BK3">
        <v>4.5913121789348699</v>
      </c>
      <c r="BL3">
        <v>4.2719116215071002</v>
      </c>
      <c r="BM3">
        <v>3.0195223070567101</v>
      </c>
      <c r="BN3">
        <v>3.8371598483325502</v>
      </c>
      <c r="BO3">
        <v>4.2676198931473799</v>
      </c>
    </row>
    <row r="4" spans="1:68" x14ac:dyDescent="0.2">
      <c r="A4" t="s">
        <v>71</v>
      </c>
      <c r="E4">
        <v>248</v>
      </c>
      <c r="F4">
        <v>-1</v>
      </c>
      <c r="G4">
        <v>3.9678387959798198</v>
      </c>
      <c r="H4">
        <v>757.29009782758601</v>
      </c>
      <c r="I4">
        <v>58</v>
      </c>
      <c r="J4">
        <v>1.5183181743249901</v>
      </c>
      <c r="K4">
        <v>1.4604219120892801</v>
      </c>
      <c r="L4">
        <v>1.5022477653608901</v>
      </c>
      <c r="M4">
        <v>1.59170437046448</v>
      </c>
      <c r="N4">
        <v>1.62092319367302</v>
      </c>
      <c r="O4">
        <v>1.6678525244972799</v>
      </c>
      <c r="P4">
        <v>1.33502712382995</v>
      </c>
      <c r="Q4">
        <v>1.4726495931852699</v>
      </c>
      <c r="R4">
        <v>1.3766654326194501</v>
      </c>
      <c r="S4">
        <v>1.4903277895799401</v>
      </c>
      <c r="T4">
        <v>1.4772453096120599</v>
      </c>
      <c r="U4">
        <v>1.5763871713609301</v>
      </c>
      <c r="V4">
        <v>1.41465926756757</v>
      </c>
      <c r="W4">
        <v>1.33029277079146</v>
      </c>
      <c r="X4">
        <v>1.0894494038117</v>
      </c>
      <c r="Y4">
        <v>1.23081357428185</v>
      </c>
      <c r="Z4">
        <v>1.6418205680067901</v>
      </c>
      <c r="AA4">
        <v>1.4461114024550501</v>
      </c>
      <c r="AB4">
        <v>1.6629091913116201</v>
      </c>
      <c r="AC4">
        <v>1.4496310914831101</v>
      </c>
      <c r="AD4">
        <v>1.3939682069191901</v>
      </c>
      <c r="AE4">
        <v>1.3587612116166601</v>
      </c>
      <c r="AF4">
        <v>1.54027877485741</v>
      </c>
      <c r="AG4">
        <v>1.2875803104269901</v>
      </c>
      <c r="AH4">
        <v>1.4231979539595701</v>
      </c>
      <c r="AI4">
        <v>1.01333769412237</v>
      </c>
      <c r="AJ4">
        <v>1.02912489343739</v>
      </c>
      <c r="AK4">
        <v>1.0915410764187199</v>
      </c>
      <c r="AL4">
        <v>1.2593344640981801</v>
      </c>
      <c r="AM4">
        <v>1.17016106985533</v>
      </c>
      <c r="AN4">
        <v>1.2496031927473199</v>
      </c>
      <c r="AO4">
        <v>1.3922317784801299</v>
      </c>
      <c r="AP4">
        <v>1.27849543688573</v>
      </c>
      <c r="AQ4">
        <v>1.29441781556125</v>
      </c>
      <c r="AR4">
        <v>1.43800701774245</v>
      </c>
      <c r="AS4">
        <v>1.36208786756546</v>
      </c>
      <c r="AT4">
        <v>1.6190085608543301</v>
      </c>
      <c r="AU4">
        <v>1.46734385739127</v>
      </c>
      <c r="AV4">
        <v>1.6136644788712899</v>
      </c>
      <c r="AW4">
        <v>1.6182555956795699</v>
      </c>
      <c r="AX4">
        <v>1.51867509391329</v>
      </c>
      <c r="AY4">
        <v>1.44255196162133</v>
      </c>
      <c r="AZ4">
        <v>1.3845007347485601</v>
      </c>
      <c r="BA4">
        <v>1.38012675232585</v>
      </c>
      <c r="BB4">
        <v>1.4058835427534999</v>
      </c>
      <c r="BC4">
        <v>1.4627701013266401</v>
      </c>
      <c r="BD4">
        <v>1.4130081116755799</v>
      </c>
      <c r="BE4">
        <v>1.1627050255993401</v>
      </c>
      <c r="BF4">
        <v>1.1625058567344699</v>
      </c>
      <c r="BG4">
        <v>1.7091263587192</v>
      </c>
      <c r="BH4">
        <v>1.5625929978856099</v>
      </c>
      <c r="BI4">
        <v>1.66638895471823</v>
      </c>
      <c r="BJ4">
        <v>1.4169967574914499</v>
      </c>
      <c r="BK4">
        <v>1.60999183110731</v>
      </c>
      <c r="BL4">
        <v>1.6840221402453499</v>
      </c>
      <c r="BM4">
        <v>1.7046671870149099</v>
      </c>
      <c r="BN4">
        <v>1.5002133759896099</v>
      </c>
      <c r="BO4">
        <v>1.59479115044846</v>
      </c>
    </row>
    <row r="5" spans="1:68" x14ac:dyDescent="0.2">
      <c r="A5" t="s">
        <v>72</v>
      </c>
      <c r="E5">
        <v>326</v>
      </c>
      <c r="F5">
        <v>-1</v>
      </c>
      <c r="G5">
        <v>7.8307494963058302</v>
      </c>
      <c r="H5">
        <v>13.4114069362069</v>
      </c>
      <c r="I5">
        <v>33</v>
      </c>
      <c r="J5">
        <v>3.7339751487149998E-2</v>
      </c>
      <c r="K5">
        <v>0</v>
      </c>
      <c r="L5">
        <v>4.0306532603370103E-2</v>
      </c>
      <c r="M5">
        <v>0</v>
      </c>
      <c r="N5">
        <v>0</v>
      </c>
      <c r="O5">
        <v>4.2582569959731698E-2</v>
      </c>
      <c r="P5">
        <v>0</v>
      </c>
      <c r="Q5">
        <v>0</v>
      </c>
      <c r="R5">
        <v>4.00380764849479E-2</v>
      </c>
      <c r="S5">
        <v>3.7427462133798502E-2</v>
      </c>
      <c r="T5">
        <v>0</v>
      </c>
      <c r="U5">
        <v>3.5650375018058601E-2</v>
      </c>
      <c r="V5">
        <v>3.3399373442845597E-2</v>
      </c>
      <c r="W5">
        <v>4.8173953379677899E-2</v>
      </c>
      <c r="X5">
        <v>0</v>
      </c>
      <c r="Y5">
        <v>0</v>
      </c>
      <c r="Z5">
        <v>0</v>
      </c>
      <c r="AA5">
        <v>3.4055645353755298E-2</v>
      </c>
      <c r="AB5">
        <v>5.2718771409948302E-2</v>
      </c>
      <c r="AC5">
        <v>0</v>
      </c>
      <c r="AD5">
        <v>2.9506649369284901E-2</v>
      </c>
      <c r="AE5">
        <v>0</v>
      </c>
      <c r="AF5">
        <v>0</v>
      </c>
      <c r="AG5">
        <v>3.45605574092301E-2</v>
      </c>
      <c r="AH5">
        <v>4.2458253030442698E-2</v>
      </c>
      <c r="AI5">
        <v>0</v>
      </c>
      <c r="AJ5">
        <v>0</v>
      </c>
      <c r="AK5">
        <v>0</v>
      </c>
      <c r="AL5">
        <v>4.27325387971247E-2</v>
      </c>
      <c r="AM5">
        <v>4.03514281455098E-2</v>
      </c>
      <c r="AN5">
        <v>4.12122638718126E-2</v>
      </c>
      <c r="AO5">
        <v>3.3738745117145599E-2</v>
      </c>
      <c r="AP5">
        <v>0</v>
      </c>
      <c r="AQ5">
        <v>2.8690290310476801E-2</v>
      </c>
      <c r="AR5">
        <v>0</v>
      </c>
      <c r="AS5">
        <v>4.4190936197257398E-2</v>
      </c>
      <c r="AT5">
        <v>3.6528753054982203E-2</v>
      </c>
      <c r="AU5">
        <v>6.8045421965302402E-2</v>
      </c>
      <c r="AV5">
        <v>4.53554526199412E-2</v>
      </c>
      <c r="AW5">
        <v>4.3879753693747803E-2</v>
      </c>
      <c r="AX5">
        <v>0</v>
      </c>
      <c r="AY5">
        <v>4.54751967972854E-2</v>
      </c>
      <c r="AZ5">
        <v>4.4888218769299403E-2</v>
      </c>
      <c r="BA5">
        <v>0</v>
      </c>
      <c r="BB5">
        <v>0</v>
      </c>
      <c r="BC5">
        <v>6.1616240782562497E-2</v>
      </c>
      <c r="BD5">
        <v>0</v>
      </c>
      <c r="BE5">
        <v>3.4816328836822799E-2</v>
      </c>
      <c r="BF5">
        <v>0</v>
      </c>
      <c r="BG5">
        <v>0</v>
      </c>
      <c r="BH5">
        <v>5.6070807208568697E-2</v>
      </c>
      <c r="BI5">
        <v>0</v>
      </c>
      <c r="BJ5">
        <v>0</v>
      </c>
      <c r="BK5">
        <v>5.0225063904755202E-2</v>
      </c>
      <c r="BL5">
        <v>4.8300512777585097E-2</v>
      </c>
      <c r="BM5">
        <v>1.4788958078762401E-2</v>
      </c>
      <c r="BN5">
        <v>4.1271467381866697E-2</v>
      </c>
      <c r="BO5">
        <v>4.6432308152939E-2</v>
      </c>
    </row>
    <row r="6" spans="1:68" x14ac:dyDescent="0.2">
      <c r="A6" t="s">
        <v>73</v>
      </c>
      <c r="E6" t="s">
        <v>74</v>
      </c>
      <c r="F6">
        <v>-1</v>
      </c>
      <c r="G6">
        <v>10.596533290819201</v>
      </c>
      <c r="H6">
        <v>216.609784669828</v>
      </c>
      <c r="I6">
        <v>58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</row>
    <row r="7" spans="1:68" x14ac:dyDescent="0.2">
      <c r="A7" t="s">
        <v>75</v>
      </c>
      <c r="E7">
        <v>267</v>
      </c>
      <c r="F7">
        <v>-1</v>
      </c>
      <c r="G7">
        <v>4.7428230197950301</v>
      </c>
      <c r="H7">
        <v>708.46295839655204</v>
      </c>
      <c r="I7">
        <v>58</v>
      </c>
      <c r="J7">
        <v>1.76766453049501</v>
      </c>
      <c r="K7">
        <v>1.80200393928251</v>
      </c>
      <c r="L7">
        <v>1.94793864506895</v>
      </c>
      <c r="M7">
        <v>1.69871596889194</v>
      </c>
      <c r="N7">
        <v>1.71189930980405</v>
      </c>
      <c r="O7">
        <v>1.97000225804286</v>
      </c>
      <c r="P7">
        <v>1.84063970738428</v>
      </c>
      <c r="Q7">
        <v>1.7214881849297601</v>
      </c>
      <c r="R7">
        <v>1.5646474674336901</v>
      </c>
      <c r="S7">
        <v>1.9794596410979399</v>
      </c>
      <c r="T7">
        <v>1.4200739756443399</v>
      </c>
      <c r="U7">
        <v>1.68177700711003</v>
      </c>
      <c r="V7">
        <v>1.56185297731733</v>
      </c>
      <c r="W7">
        <v>1.5702839905017301</v>
      </c>
      <c r="X7">
        <v>1.3589552845458599</v>
      </c>
      <c r="Y7">
        <v>1.40207110443361</v>
      </c>
      <c r="Z7">
        <v>1.6634268304581401</v>
      </c>
      <c r="AA7">
        <v>1.44936254620298</v>
      </c>
      <c r="AB7">
        <v>1.68557372578566</v>
      </c>
      <c r="AC7">
        <v>1.65069622409479</v>
      </c>
      <c r="AD7">
        <v>1.6557086396899099</v>
      </c>
      <c r="AE7">
        <v>1.6888921244128501</v>
      </c>
      <c r="AF7">
        <v>1.6442938167410801</v>
      </c>
      <c r="AG7">
        <v>1.4798040987516601</v>
      </c>
      <c r="AH7">
        <v>1.6052583692772699</v>
      </c>
      <c r="AI7">
        <v>1.8331945501643101</v>
      </c>
      <c r="AJ7">
        <v>2.0625713680886002</v>
      </c>
      <c r="AK7">
        <v>2.2936260749096</v>
      </c>
      <c r="AL7">
        <v>1.6197493127661999</v>
      </c>
      <c r="AM7">
        <v>1.46880445951039</v>
      </c>
      <c r="AN7">
        <v>1.61814049832039</v>
      </c>
      <c r="AO7">
        <v>1.8734171387313201</v>
      </c>
      <c r="AP7">
        <v>1.74649899478444</v>
      </c>
      <c r="AQ7">
        <v>2.1233500887707399</v>
      </c>
      <c r="AR7">
        <v>1.57754440548598</v>
      </c>
      <c r="AS7">
        <v>1.6087567530312601</v>
      </c>
      <c r="AT7">
        <v>2.0819276931891602</v>
      </c>
      <c r="AU7">
        <v>1.5901107894290001</v>
      </c>
      <c r="AV7">
        <v>1.5449704774263</v>
      </c>
      <c r="AW7">
        <v>1.9827145484801001</v>
      </c>
      <c r="AX7">
        <v>1.77469986148057</v>
      </c>
      <c r="AY7">
        <v>1.7142458303438599</v>
      </c>
      <c r="AZ7">
        <v>1.82370826918133</v>
      </c>
      <c r="BA7">
        <v>1.7050077248155</v>
      </c>
      <c r="BB7">
        <v>1.86286160151686</v>
      </c>
      <c r="BC7">
        <v>1.80194501802953</v>
      </c>
      <c r="BD7">
        <v>1.8554768539837101</v>
      </c>
      <c r="BE7">
        <v>1.56801800007021</v>
      </c>
      <c r="BF7">
        <v>1.9067762349553099</v>
      </c>
      <c r="BG7">
        <v>2.16722383884336</v>
      </c>
      <c r="BH7">
        <v>2.3004282449461799</v>
      </c>
      <c r="BI7">
        <v>2.1297394208098201</v>
      </c>
      <c r="BJ7">
        <v>2.0423092698458398</v>
      </c>
      <c r="BK7">
        <v>2.09262426530359</v>
      </c>
      <c r="BL7">
        <v>1.78715682491007</v>
      </c>
      <c r="BM7">
        <v>1.46782113358494</v>
      </c>
      <c r="BN7">
        <v>2.0834866771498901</v>
      </c>
      <c r="BO7">
        <v>1.69511857387561</v>
      </c>
    </row>
    <row r="8" spans="1:68" x14ac:dyDescent="0.2">
      <c r="A8" t="s">
        <v>76</v>
      </c>
      <c r="E8" t="s">
        <v>77</v>
      </c>
      <c r="F8">
        <v>-1</v>
      </c>
      <c r="G8">
        <v>5.7014017127026104</v>
      </c>
      <c r="H8">
        <v>1013.2857152931</v>
      </c>
      <c r="I8">
        <v>58</v>
      </c>
      <c r="J8">
        <v>6.8058543505501001</v>
      </c>
      <c r="K8">
        <v>7.22992866860183</v>
      </c>
      <c r="L8">
        <v>9.0606003740482901</v>
      </c>
      <c r="M8">
        <v>7.4753980113250904</v>
      </c>
      <c r="N8">
        <v>7.0403522373603202</v>
      </c>
      <c r="O8">
        <v>9.0072711578216698</v>
      </c>
      <c r="P8">
        <v>9.3764127904703702</v>
      </c>
      <c r="Q8">
        <v>6.4182795546027398</v>
      </c>
      <c r="R8">
        <v>6.2338203546147799</v>
      </c>
      <c r="S8">
        <v>8.4869056475792402</v>
      </c>
      <c r="T8">
        <v>5.9186527429048699</v>
      </c>
      <c r="U8">
        <v>6.4544112625663699</v>
      </c>
      <c r="V8">
        <v>7.3356568475688002</v>
      </c>
      <c r="W8">
        <v>5.5271541989618402</v>
      </c>
      <c r="X8">
        <v>5.1334153971260399</v>
      </c>
      <c r="Y8">
        <v>5.4109636229096303</v>
      </c>
      <c r="Z8">
        <v>7.6895441414321999</v>
      </c>
      <c r="AA8">
        <v>6.9217278864574396</v>
      </c>
      <c r="AB8">
        <v>8.0809060141041194</v>
      </c>
      <c r="AC8">
        <v>6.3900581404776302</v>
      </c>
      <c r="AD8">
        <v>6.5820771229166999</v>
      </c>
      <c r="AE8">
        <v>8.3599524250330806</v>
      </c>
      <c r="AF8">
        <v>6.9459555768523602</v>
      </c>
      <c r="AG8">
        <v>6.5981028465907796</v>
      </c>
      <c r="AH8">
        <v>7.3487934077649504</v>
      </c>
      <c r="AI8">
        <v>7.3086708787526202</v>
      </c>
      <c r="AJ8">
        <v>8.1134682958672606</v>
      </c>
      <c r="AK8">
        <v>10.5494924186091</v>
      </c>
      <c r="AL8">
        <v>6.6011527848798401</v>
      </c>
      <c r="AM8">
        <v>6.58224039604716</v>
      </c>
      <c r="AN8">
        <v>7.9959353630141701</v>
      </c>
      <c r="AO8">
        <v>7.7940496845042198</v>
      </c>
      <c r="AP8">
        <v>7.6869202469654399</v>
      </c>
      <c r="AQ8">
        <v>9.6036847824441391</v>
      </c>
      <c r="AR8">
        <v>6.3462588154031101</v>
      </c>
      <c r="AS8">
        <v>6.3209432366337301</v>
      </c>
      <c r="AT8">
        <v>8.7640243731428509</v>
      </c>
      <c r="AU8">
        <v>6.4302672358289099</v>
      </c>
      <c r="AV8">
        <v>6.2436690286827101</v>
      </c>
      <c r="AW8">
        <v>9.2370120883280808</v>
      </c>
      <c r="AX8">
        <v>7.3333221375588096</v>
      </c>
      <c r="AY8">
        <v>7.0162151414304104</v>
      </c>
      <c r="AZ8">
        <v>8.2193151775916995</v>
      </c>
      <c r="BA8">
        <v>9.0873391224883999</v>
      </c>
      <c r="BB8">
        <v>9.8529726951174705</v>
      </c>
      <c r="BC8">
        <v>10.530427691631299</v>
      </c>
      <c r="BD8">
        <v>6.8740715668155596</v>
      </c>
      <c r="BE8">
        <v>6.4960974568438798</v>
      </c>
      <c r="BF8">
        <v>9.9013759466142606</v>
      </c>
      <c r="BG8">
        <v>9.8296456662470408</v>
      </c>
      <c r="BH8">
        <v>10.180567509927799</v>
      </c>
      <c r="BI8">
        <v>9.3542357209158808</v>
      </c>
      <c r="BJ8">
        <v>9.0207877872712707</v>
      </c>
      <c r="BK8">
        <v>9.4242602492863004</v>
      </c>
      <c r="BL8">
        <v>8.2861725926819307</v>
      </c>
      <c r="BM8">
        <v>7.6089684623209104</v>
      </c>
      <c r="BN8">
        <v>9.3052398718110698</v>
      </c>
      <c r="BO8">
        <v>9.7987468694811106</v>
      </c>
    </row>
    <row r="9" spans="1:68" x14ac:dyDescent="0.2">
      <c r="A9" t="s">
        <v>78</v>
      </c>
      <c r="E9">
        <v>304</v>
      </c>
      <c r="F9">
        <v>-1</v>
      </c>
      <c r="G9">
        <v>6.75062929350754</v>
      </c>
      <c r="H9">
        <v>1331.73198118966</v>
      </c>
      <c r="I9">
        <v>58</v>
      </c>
      <c r="J9">
        <v>8.3016344754179503</v>
      </c>
      <c r="K9">
        <v>8.3482783989285991</v>
      </c>
      <c r="L9">
        <v>8.7400772428634603</v>
      </c>
      <c r="M9">
        <v>7.8132437325623796</v>
      </c>
      <c r="N9">
        <v>7.7058440158556696</v>
      </c>
      <c r="O9">
        <v>8.7687980626901698</v>
      </c>
      <c r="P9">
        <v>8.7743781664821192</v>
      </c>
      <c r="Q9">
        <v>7.8087362825505897</v>
      </c>
      <c r="R9">
        <v>7.0819081260429098</v>
      </c>
      <c r="S9">
        <v>8.6583758929111401</v>
      </c>
      <c r="T9">
        <v>6.4529752304347703</v>
      </c>
      <c r="U9">
        <v>7.62352237581264</v>
      </c>
      <c r="V9">
        <v>7.0061758396282201</v>
      </c>
      <c r="W9">
        <v>7.37476263598173</v>
      </c>
      <c r="X9">
        <v>6.4886816101711604</v>
      </c>
      <c r="Y9">
        <v>6.5899882906348299</v>
      </c>
      <c r="Z9">
        <v>7.8024854415490799</v>
      </c>
      <c r="AA9">
        <v>6.7607227124892297</v>
      </c>
      <c r="AB9">
        <v>7.6666914993621198</v>
      </c>
      <c r="AC9">
        <v>7.5515052304044898</v>
      </c>
      <c r="AD9">
        <v>7.4634303100660002</v>
      </c>
      <c r="AE9">
        <v>8.2796345563892206</v>
      </c>
      <c r="AF9">
        <v>7.9233334692825697</v>
      </c>
      <c r="AG9">
        <v>7.0587130184943998</v>
      </c>
      <c r="AH9">
        <v>7.7094542388792</v>
      </c>
      <c r="AI9">
        <v>5.6070230772280896</v>
      </c>
      <c r="AJ9">
        <v>6.0650047392972501</v>
      </c>
      <c r="AK9">
        <v>6.65625560563333</v>
      </c>
      <c r="AL9">
        <v>7.7164215707282802</v>
      </c>
      <c r="AM9">
        <v>6.8618168868263698</v>
      </c>
      <c r="AN9">
        <v>7.9993990647564504</v>
      </c>
      <c r="AO9">
        <v>7.1250446207409404</v>
      </c>
      <c r="AP9">
        <v>6.6236086319112504</v>
      </c>
      <c r="AQ9">
        <v>7.7795472103723302</v>
      </c>
      <c r="AR9">
        <v>7.1464436613192701</v>
      </c>
      <c r="AS9">
        <v>7.1768866693528697</v>
      </c>
      <c r="AT9">
        <v>9.1133576462819406</v>
      </c>
      <c r="AU9">
        <v>7.5186768684301599</v>
      </c>
      <c r="AV9">
        <v>6.9870026907087803</v>
      </c>
      <c r="AW9">
        <v>9.0919763849863102</v>
      </c>
      <c r="AX9">
        <v>8.3650219250315399</v>
      </c>
      <c r="AY9">
        <v>7.8859968607004403</v>
      </c>
      <c r="AZ9">
        <v>8.4072018621809104</v>
      </c>
      <c r="BA9">
        <v>7.8987621325321502</v>
      </c>
      <c r="BB9">
        <v>8.2981427875913205</v>
      </c>
      <c r="BC9">
        <v>9.1287304694584108</v>
      </c>
      <c r="BD9">
        <v>8.3898495436664593</v>
      </c>
      <c r="BE9">
        <v>7.4188967806917301</v>
      </c>
      <c r="BF9">
        <v>9.9313894941006495</v>
      </c>
      <c r="BG9">
        <v>9.1934226200789109</v>
      </c>
      <c r="BH9">
        <v>9.5042988760301501</v>
      </c>
      <c r="BI9">
        <v>8.6611431376617993</v>
      </c>
      <c r="BJ9">
        <v>8.5357912271926093</v>
      </c>
      <c r="BK9">
        <v>8.5836647622380298</v>
      </c>
      <c r="BL9">
        <v>7.1444251207251099</v>
      </c>
      <c r="BM9">
        <v>5.8684182325130401</v>
      </c>
      <c r="BN9">
        <v>8.4310948415936</v>
      </c>
      <c r="BO9">
        <v>8.7639263818231203</v>
      </c>
    </row>
    <row r="10" spans="1:68" x14ac:dyDescent="0.2">
      <c r="A10" t="s">
        <v>79</v>
      </c>
      <c r="E10">
        <v>204</v>
      </c>
      <c r="F10">
        <v>-1</v>
      </c>
      <c r="G10">
        <v>4.21272211184447</v>
      </c>
      <c r="H10">
        <v>1104.93072660345</v>
      </c>
      <c r="I10">
        <v>58</v>
      </c>
      <c r="J10">
        <v>3.8406686643108499</v>
      </c>
      <c r="K10">
        <v>4.1369023747575904</v>
      </c>
      <c r="L10">
        <v>4.3262657352444203</v>
      </c>
      <c r="M10">
        <v>3.5973784941459601</v>
      </c>
      <c r="N10">
        <v>3.46192636068902</v>
      </c>
      <c r="O10">
        <v>3.9992418064519599</v>
      </c>
      <c r="P10">
        <v>4.2378284982073904</v>
      </c>
      <c r="Q10">
        <v>3.22043579238081</v>
      </c>
      <c r="R10">
        <v>3.0019420003074</v>
      </c>
      <c r="S10">
        <v>3.2739988717855399</v>
      </c>
      <c r="T10">
        <v>2.8148459911962198</v>
      </c>
      <c r="U10">
        <v>2.7242241028267502</v>
      </c>
      <c r="V10">
        <v>2.92067259422027</v>
      </c>
      <c r="W10">
        <v>3.2092576931382499</v>
      </c>
      <c r="X10">
        <v>2.8551771964844499</v>
      </c>
      <c r="Y10">
        <v>2.9712052777924498</v>
      </c>
      <c r="Z10">
        <v>3.7048892742516402</v>
      </c>
      <c r="AA10">
        <v>3.2654936739364602</v>
      </c>
      <c r="AB10">
        <v>3.9281828711957698</v>
      </c>
      <c r="AC10">
        <v>3.5004276294388399</v>
      </c>
      <c r="AD10">
        <v>3.3078281343097999</v>
      </c>
      <c r="AE10">
        <v>3.5708007399275501</v>
      </c>
      <c r="AF10">
        <v>3.6229950591781099</v>
      </c>
      <c r="AG10">
        <v>3.2201419224881498</v>
      </c>
      <c r="AH10">
        <v>3.6136639760198701</v>
      </c>
      <c r="AI10">
        <v>1.8370379222128399</v>
      </c>
      <c r="AJ10">
        <v>1.98921745556528</v>
      </c>
      <c r="AK10">
        <v>2.5289756859164001</v>
      </c>
      <c r="AL10">
        <v>3.43550930026844</v>
      </c>
      <c r="AM10">
        <v>3.4616507038661202</v>
      </c>
      <c r="AN10">
        <v>3.6267835030915099</v>
      </c>
      <c r="AO10">
        <v>2.8630182292360402</v>
      </c>
      <c r="AP10">
        <v>2.6416575669319702</v>
      </c>
      <c r="AQ10">
        <v>2.5770970828022799</v>
      </c>
      <c r="AR10">
        <v>3.2542305539528802</v>
      </c>
      <c r="AS10">
        <v>3.2288129330799999</v>
      </c>
      <c r="AT10">
        <v>3.5491999626884501</v>
      </c>
      <c r="AU10">
        <v>3.6713762261192402</v>
      </c>
      <c r="AV10">
        <v>3.7613712832220099</v>
      </c>
      <c r="AW10">
        <v>4.1405538017418699</v>
      </c>
      <c r="AX10">
        <v>3.72842053898832</v>
      </c>
      <c r="AY10">
        <v>3.3921088069096701</v>
      </c>
      <c r="AZ10">
        <v>3.4989592726725198</v>
      </c>
      <c r="BA10">
        <v>3.3857715092038898</v>
      </c>
      <c r="BB10">
        <v>3.6593833477780402</v>
      </c>
      <c r="BC10">
        <v>3.8620100775054</v>
      </c>
      <c r="BD10">
        <v>3.0816305810310798</v>
      </c>
      <c r="BE10">
        <v>2.7084643038352998</v>
      </c>
      <c r="BF10">
        <v>3.26245838569556</v>
      </c>
      <c r="BG10">
        <v>3.6926769509053599</v>
      </c>
      <c r="BH10">
        <v>3.6412298863305299</v>
      </c>
      <c r="BI10">
        <v>3.7670757544282201</v>
      </c>
      <c r="BJ10">
        <v>3.1778817759073101</v>
      </c>
      <c r="BK10">
        <v>3.6902347131574902</v>
      </c>
      <c r="BL10">
        <v>3.6432908937551698</v>
      </c>
      <c r="BM10">
        <v>3.9324564609733601</v>
      </c>
      <c r="BN10">
        <v>3.5750921686704502</v>
      </c>
      <c r="BO10">
        <v>3.5435829677730499</v>
      </c>
    </row>
    <row r="11" spans="1:68" x14ac:dyDescent="0.2">
      <c r="A11" t="s">
        <v>80</v>
      </c>
      <c r="E11">
        <v>326</v>
      </c>
      <c r="F11">
        <v>-1</v>
      </c>
      <c r="G11">
        <v>6.4094422351354803</v>
      </c>
      <c r="H11">
        <v>1231.7130645</v>
      </c>
      <c r="I11">
        <v>58</v>
      </c>
      <c r="J11">
        <v>2.7882650963291602</v>
      </c>
      <c r="K11">
        <v>3.9024540046660299</v>
      </c>
      <c r="L11">
        <v>3.4498742249980499</v>
      </c>
      <c r="M11">
        <v>5.3067198298938099</v>
      </c>
      <c r="N11">
        <v>3.3808320258965199</v>
      </c>
      <c r="O11">
        <v>3.8825997043142699</v>
      </c>
      <c r="P11">
        <v>4.3054007625244699</v>
      </c>
      <c r="Q11">
        <v>4.5433241119054699</v>
      </c>
      <c r="R11">
        <v>4.7952894507480304</v>
      </c>
      <c r="S11">
        <v>2.1845725695551801</v>
      </c>
      <c r="T11">
        <v>2.6098130078012498</v>
      </c>
      <c r="U11">
        <v>2.0386938324581201</v>
      </c>
      <c r="V11">
        <v>2.29682129913791</v>
      </c>
      <c r="W11">
        <v>4.7532109227993997</v>
      </c>
      <c r="X11">
        <v>4.9549470624838703</v>
      </c>
      <c r="Y11">
        <v>3.6139645511001901</v>
      </c>
      <c r="Z11">
        <v>4.3939123477611099</v>
      </c>
      <c r="AA11">
        <v>3.3685228649114101</v>
      </c>
      <c r="AB11">
        <v>5.1926723873387104</v>
      </c>
      <c r="AC11">
        <v>2.3530037306781399</v>
      </c>
      <c r="AD11">
        <v>1.8717287574985799</v>
      </c>
      <c r="AE11">
        <v>3.3683553322541302</v>
      </c>
      <c r="AF11">
        <v>4.5831831858299203</v>
      </c>
      <c r="AG11">
        <v>3.2563863886000899</v>
      </c>
      <c r="AH11">
        <v>4.7865181715789902</v>
      </c>
      <c r="AI11">
        <v>0.65993379122325602</v>
      </c>
      <c r="AJ11">
        <v>0.53684738780115804</v>
      </c>
      <c r="AK11">
        <v>0.55500676071645105</v>
      </c>
      <c r="AL11">
        <v>3.30866262056976</v>
      </c>
      <c r="AM11">
        <v>3.2239356461671602</v>
      </c>
      <c r="AN11">
        <v>3.4783262115064399</v>
      </c>
      <c r="AO11">
        <v>2.1404318027916398</v>
      </c>
      <c r="AP11">
        <v>1.3137275083070299</v>
      </c>
      <c r="AQ11">
        <v>0.62352890544061501</v>
      </c>
      <c r="AR11">
        <v>4.8599649862426402</v>
      </c>
      <c r="AS11">
        <v>4.7000404156335698</v>
      </c>
      <c r="AT11">
        <v>2.6758114822879802</v>
      </c>
      <c r="AU11">
        <v>6.7846117063462197</v>
      </c>
      <c r="AV11">
        <v>5.3278464359777304</v>
      </c>
      <c r="AW11">
        <v>4.7355491637817799</v>
      </c>
      <c r="AX11">
        <v>8.0532384840321392</v>
      </c>
      <c r="AY11">
        <v>4.5920142601646203</v>
      </c>
      <c r="AZ11">
        <v>2.8879304343665102</v>
      </c>
      <c r="BA11">
        <v>5.8904997318409196</v>
      </c>
      <c r="BB11">
        <v>4.7410711954414202</v>
      </c>
      <c r="BC11">
        <v>4.8818553372109701</v>
      </c>
      <c r="BD11">
        <v>2.16096859558809</v>
      </c>
      <c r="BE11">
        <v>2.3926540028344601</v>
      </c>
      <c r="BF11">
        <v>3.3192777367242199</v>
      </c>
      <c r="BG11">
        <v>7.2703223198974003</v>
      </c>
      <c r="BH11">
        <v>7.1069121474622703</v>
      </c>
      <c r="BI11">
        <v>6.3297005049771098</v>
      </c>
      <c r="BJ11">
        <v>6.53920280724462</v>
      </c>
      <c r="BK11">
        <v>7.2502776649461298</v>
      </c>
      <c r="BL11">
        <v>7.2548102394254697</v>
      </c>
      <c r="BM11">
        <v>9.4109712872814395</v>
      </c>
      <c r="BN11">
        <v>5.6581731974786997</v>
      </c>
      <c r="BO11">
        <v>8.4252460495164705</v>
      </c>
    </row>
    <row r="16" spans="1:68" x14ac:dyDescent="0.2">
      <c r="I16" t="s">
        <v>81</v>
      </c>
      <c r="J16">
        <v>8</v>
      </c>
      <c r="K16">
        <v>8</v>
      </c>
      <c r="L16">
        <v>8</v>
      </c>
      <c r="M16">
        <v>8</v>
      </c>
      <c r="N16">
        <v>8</v>
      </c>
      <c r="O16">
        <v>8</v>
      </c>
      <c r="P16">
        <v>8</v>
      </c>
      <c r="Q16">
        <v>8</v>
      </c>
      <c r="R16">
        <v>8</v>
      </c>
      <c r="S16">
        <v>8</v>
      </c>
      <c r="T16">
        <v>8</v>
      </c>
      <c r="U16">
        <v>8</v>
      </c>
      <c r="V16">
        <v>8</v>
      </c>
      <c r="W16">
        <v>8</v>
      </c>
      <c r="X16">
        <v>8</v>
      </c>
      <c r="Y16">
        <v>8</v>
      </c>
      <c r="Z16">
        <v>8</v>
      </c>
      <c r="AA16">
        <v>8</v>
      </c>
      <c r="AB16">
        <v>8</v>
      </c>
      <c r="AC16">
        <v>8</v>
      </c>
      <c r="AD16">
        <v>8</v>
      </c>
      <c r="AE16">
        <v>8</v>
      </c>
      <c r="AF16">
        <v>8</v>
      </c>
      <c r="AG16">
        <v>8</v>
      </c>
      <c r="AH16">
        <v>8</v>
      </c>
      <c r="AI16">
        <v>8</v>
      </c>
      <c r="AJ16">
        <v>8</v>
      </c>
      <c r="AK16">
        <v>8</v>
      </c>
      <c r="AL16">
        <v>8</v>
      </c>
      <c r="AM16">
        <v>8</v>
      </c>
      <c r="AN16">
        <v>8</v>
      </c>
      <c r="AO16">
        <v>8</v>
      </c>
      <c r="AP16">
        <v>8</v>
      </c>
      <c r="AQ16">
        <v>8</v>
      </c>
      <c r="AR16">
        <v>8</v>
      </c>
      <c r="AS16">
        <v>8</v>
      </c>
      <c r="AT16">
        <v>8</v>
      </c>
      <c r="AU16">
        <v>8</v>
      </c>
      <c r="AV16">
        <v>8</v>
      </c>
      <c r="AW16">
        <v>8</v>
      </c>
      <c r="AX16">
        <v>8</v>
      </c>
      <c r="AY16">
        <v>8</v>
      </c>
      <c r="AZ16">
        <v>8</v>
      </c>
      <c r="BA16">
        <v>8</v>
      </c>
      <c r="BB16">
        <v>8</v>
      </c>
      <c r="BC16">
        <v>8</v>
      </c>
      <c r="BD16">
        <v>8</v>
      </c>
      <c r="BE16">
        <v>8</v>
      </c>
      <c r="BF16">
        <v>8</v>
      </c>
      <c r="BG16">
        <v>8</v>
      </c>
      <c r="BH16">
        <v>8</v>
      </c>
      <c r="BI16">
        <v>8</v>
      </c>
      <c r="BJ16">
        <v>8</v>
      </c>
      <c r="BK16">
        <v>8</v>
      </c>
      <c r="BL16">
        <v>8</v>
      </c>
      <c r="BM16">
        <v>8</v>
      </c>
      <c r="BN16">
        <v>8</v>
      </c>
      <c r="BO16">
        <v>8</v>
      </c>
    </row>
    <row r="17" spans="9:67" x14ac:dyDescent="0.2">
      <c r="I17" t="s">
        <v>82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</row>
    <row r="18" spans="9:67" x14ac:dyDescent="0.2">
      <c r="I18" t="s">
        <v>83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2</v>
      </c>
      <c r="AT18">
        <v>2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</row>
    <row r="19" spans="9:67" x14ac:dyDescent="0.2">
      <c r="I19" t="s">
        <v>84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10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>
        <v>10</v>
      </c>
      <c r="AE19">
        <v>10</v>
      </c>
      <c r="AF19">
        <v>10</v>
      </c>
      <c r="AG19">
        <v>10</v>
      </c>
      <c r="AH19">
        <v>10</v>
      </c>
      <c r="AI19">
        <v>10</v>
      </c>
      <c r="AJ19">
        <v>10</v>
      </c>
      <c r="AK19">
        <v>10</v>
      </c>
      <c r="AL19">
        <v>10</v>
      </c>
      <c r="AM19">
        <v>10</v>
      </c>
      <c r="AN19">
        <v>10</v>
      </c>
      <c r="AO19">
        <v>10</v>
      </c>
      <c r="AP19">
        <v>10</v>
      </c>
      <c r="AQ19">
        <v>10</v>
      </c>
      <c r="AR19">
        <v>10</v>
      </c>
      <c r="AS19">
        <v>10</v>
      </c>
      <c r="AT19">
        <v>10</v>
      </c>
      <c r="AU19">
        <v>10</v>
      </c>
      <c r="AV19">
        <v>10</v>
      </c>
      <c r="AW19">
        <v>10</v>
      </c>
      <c r="AX19">
        <v>10</v>
      </c>
      <c r="AY19">
        <v>10</v>
      </c>
      <c r="AZ19">
        <v>10</v>
      </c>
      <c r="BA19">
        <v>10</v>
      </c>
      <c r="BB19">
        <v>10</v>
      </c>
      <c r="BC19">
        <v>10</v>
      </c>
      <c r="BD19">
        <v>10</v>
      </c>
      <c r="BE19">
        <v>10</v>
      </c>
      <c r="BF19">
        <v>10</v>
      </c>
      <c r="BG19">
        <v>10</v>
      </c>
      <c r="BH19">
        <v>10</v>
      </c>
      <c r="BI19">
        <v>10</v>
      </c>
      <c r="BJ19">
        <v>10</v>
      </c>
      <c r="BK19">
        <v>10</v>
      </c>
      <c r="BL19">
        <v>10</v>
      </c>
      <c r="BM19">
        <v>10</v>
      </c>
      <c r="BN19">
        <v>10</v>
      </c>
      <c r="BO19">
        <v>10</v>
      </c>
    </row>
    <row r="20" spans="9:67" x14ac:dyDescent="0.2">
      <c r="I20" t="s">
        <v>85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1</v>
      </c>
      <c r="AV20">
        <v>1</v>
      </c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  <c r="BG20">
        <v>1</v>
      </c>
      <c r="BH20">
        <v>1</v>
      </c>
      <c r="BI20">
        <v>1</v>
      </c>
      <c r="BJ20">
        <v>1</v>
      </c>
      <c r="BK20">
        <v>1</v>
      </c>
      <c r="BL20">
        <v>1</v>
      </c>
      <c r="BM20">
        <v>1</v>
      </c>
      <c r="BN20">
        <v>1</v>
      </c>
      <c r="BO20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2"/>
  <sheetViews>
    <sheetView zoomScaleNormal="100" workbookViewId="0">
      <selection activeCell="C6" sqref="C6"/>
    </sheetView>
  </sheetViews>
  <sheetFormatPr defaultColWidth="11.5703125" defaultRowHeight="12.75" x14ac:dyDescent="0.2"/>
  <cols>
    <col min="1" max="1" width="30.28515625" bestFit="1" customWidth="1"/>
    <col min="2" max="2" width="17.85546875" customWidth="1"/>
    <col min="3" max="3" width="42.140625" customWidth="1"/>
    <col min="4" max="4" width="12" customWidth="1"/>
    <col min="5" max="8" width="42.140625" customWidth="1"/>
    <col min="9" max="50" width="41.140625" customWidth="1"/>
    <col min="51" max="59" width="27" customWidth="1"/>
    <col min="60" max="60" width="22" customWidth="1"/>
  </cols>
  <sheetData>
    <row r="1" spans="1:59" x14ac:dyDescent="0.2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  <c r="AP1" t="s">
        <v>49</v>
      </c>
      <c r="AQ1" t="s">
        <v>50</v>
      </c>
      <c r="AR1" t="s">
        <v>51</v>
      </c>
      <c r="AS1" t="s">
        <v>52</v>
      </c>
      <c r="AT1" t="s">
        <v>53</v>
      </c>
      <c r="AU1" t="s">
        <v>54</v>
      </c>
      <c r="AV1" t="s">
        <v>55</v>
      </c>
      <c r="AW1" t="s">
        <v>56</v>
      </c>
      <c r="AX1" t="s">
        <v>57</v>
      </c>
      <c r="AY1" t="s">
        <v>58</v>
      </c>
      <c r="AZ1" t="s">
        <v>59</v>
      </c>
      <c r="BA1" t="s">
        <v>60</v>
      </c>
      <c r="BB1" t="s">
        <v>61</v>
      </c>
      <c r="BC1" t="s">
        <v>62</v>
      </c>
      <c r="BD1" t="s">
        <v>63</v>
      </c>
      <c r="BE1" t="s">
        <v>64</v>
      </c>
      <c r="BF1" t="s">
        <v>65</v>
      </c>
      <c r="BG1" t="s">
        <v>66</v>
      </c>
    </row>
    <row r="2" spans="1:59" x14ac:dyDescent="0.2">
      <c r="A2" t="s">
        <v>68</v>
      </c>
      <c r="B2">
        <v>0.32765114939173801</v>
      </c>
      <c r="C2">
        <v>0.326177529067535</v>
      </c>
      <c r="D2">
        <v>0.33078336733785002</v>
      </c>
      <c r="E2">
        <v>0.29235405885770999</v>
      </c>
      <c r="F2">
        <v>0.29273481475145302</v>
      </c>
      <c r="G2">
        <v>0.295195605975412</v>
      </c>
      <c r="H2">
        <v>7.4072949226576895E-2</v>
      </c>
      <c r="I2">
        <v>0.36539192648711399</v>
      </c>
      <c r="J2">
        <v>0.36362819479761199</v>
      </c>
      <c r="K2">
        <v>0.36761095634644297</v>
      </c>
      <c r="L2">
        <v>0.36125887059189099</v>
      </c>
      <c r="M2">
        <v>0.35973151949905302</v>
      </c>
      <c r="N2">
        <v>0.35681049449101598</v>
      </c>
      <c r="O2">
        <v>0.40368393720541401</v>
      </c>
      <c r="P2">
        <v>0.403765268435406</v>
      </c>
      <c r="Q2">
        <v>0.401496550731262</v>
      </c>
      <c r="R2">
        <v>0.31175541264456003</v>
      </c>
      <c r="S2">
        <v>0.31224817021898699</v>
      </c>
      <c r="T2">
        <v>0.31619661002542698</v>
      </c>
      <c r="U2">
        <v>0.28553661398904301</v>
      </c>
      <c r="V2">
        <v>0.28692427163697698</v>
      </c>
      <c r="W2">
        <v>0.28912044085618599</v>
      </c>
      <c r="X2">
        <v>0.38587508371170498</v>
      </c>
      <c r="Y2">
        <v>0.38612534032824403</v>
      </c>
      <c r="Z2">
        <v>0.38644959660564998</v>
      </c>
      <c r="AA2">
        <v>0.24421339519358201</v>
      </c>
      <c r="AB2">
        <v>0.244621464172502</v>
      </c>
      <c r="AC2">
        <v>0.24876715065580199</v>
      </c>
      <c r="AD2">
        <v>0.38947768195960097</v>
      </c>
      <c r="AE2">
        <v>0.39062275784428901</v>
      </c>
      <c r="AF2">
        <v>0.38920305680664802</v>
      </c>
      <c r="AG2">
        <v>0.29291142519034302</v>
      </c>
      <c r="AH2">
        <v>0.29426779564160599</v>
      </c>
      <c r="AI2">
        <v>0.296280435668828</v>
      </c>
      <c r="AJ2">
        <v>0.40405090849911901</v>
      </c>
      <c r="AK2">
        <v>0.40230129170407097</v>
      </c>
      <c r="AL2">
        <v>0.40192299064804998</v>
      </c>
      <c r="AM2">
        <v>0.39996736398216198</v>
      </c>
      <c r="AN2">
        <v>0.39653507829502499</v>
      </c>
      <c r="AO2">
        <v>0.39572240774303002</v>
      </c>
      <c r="AP2">
        <v>0.36555515512877002</v>
      </c>
      <c r="AQ2">
        <v>0.362641175140966</v>
      </c>
      <c r="AR2">
        <v>0.363045637409801</v>
      </c>
      <c r="AS2">
        <v>0.364982526762475</v>
      </c>
      <c r="AT2">
        <v>0.36510106296987399</v>
      </c>
      <c r="AU2">
        <v>0.36849985592262102</v>
      </c>
      <c r="AV2">
        <v>0.35645530693147298</v>
      </c>
      <c r="AW2">
        <v>0.35671806400775502</v>
      </c>
      <c r="AX2">
        <v>0.352912538108832</v>
      </c>
      <c r="AY2">
        <v>0.433082601826008</v>
      </c>
      <c r="AZ2">
        <v>0.428860515667155</v>
      </c>
      <c r="BA2">
        <v>0.42908784262184602</v>
      </c>
      <c r="BB2">
        <v>0.426171760511182</v>
      </c>
      <c r="BC2">
        <v>0.43049788179061099</v>
      </c>
      <c r="BD2">
        <v>0.43176443076115301</v>
      </c>
      <c r="BE2">
        <v>0.434151998834997</v>
      </c>
      <c r="BF2">
        <v>0.43262944705601097</v>
      </c>
      <c r="BG2">
        <v>0.43098986613381002</v>
      </c>
    </row>
    <row r="4" spans="1:59" x14ac:dyDescent="0.2">
      <c r="A4" s="2" t="s">
        <v>0</v>
      </c>
      <c r="B4" s="3" t="s">
        <v>68</v>
      </c>
    </row>
    <row r="5" spans="1:59" x14ac:dyDescent="0.2">
      <c r="A5" t="s">
        <v>97</v>
      </c>
      <c r="B5" s="1">
        <v>0.33078336733785002</v>
      </c>
      <c r="C5">
        <f>MEDIAN(B5:B7)</f>
        <v>0.32765114939173801</v>
      </c>
    </row>
    <row r="6" spans="1:59" x14ac:dyDescent="0.2">
      <c r="A6" t="s">
        <v>96</v>
      </c>
      <c r="B6" s="1">
        <v>0.326177529067535</v>
      </c>
    </row>
    <row r="7" spans="1:59" x14ac:dyDescent="0.2">
      <c r="A7" t="s">
        <v>95</v>
      </c>
      <c r="B7" s="1">
        <v>0.32765114939173801</v>
      </c>
    </row>
    <row r="8" spans="1:59" x14ac:dyDescent="0.2">
      <c r="A8" t="s">
        <v>100</v>
      </c>
      <c r="B8" s="1">
        <v>0.295195605975412</v>
      </c>
      <c r="C8">
        <f>MEDIAN(B8:B10)</f>
        <v>0.29273481475145302</v>
      </c>
    </row>
    <row r="9" spans="1:59" x14ac:dyDescent="0.2">
      <c r="A9" t="s">
        <v>99</v>
      </c>
      <c r="B9" s="1">
        <v>0.29273481475145302</v>
      </c>
    </row>
    <row r="10" spans="1:59" x14ac:dyDescent="0.2">
      <c r="A10" t="s">
        <v>98</v>
      </c>
      <c r="B10" s="1">
        <v>0.29235405885770999</v>
      </c>
    </row>
    <row r="11" spans="1:59" x14ac:dyDescent="0.2">
      <c r="A11" s="4" t="s">
        <v>101</v>
      </c>
      <c r="B11" s="5">
        <v>7.4072949226576895E-2</v>
      </c>
    </row>
    <row r="12" spans="1:59" x14ac:dyDescent="0.2">
      <c r="A12" t="s">
        <v>104</v>
      </c>
      <c r="B12" s="1">
        <v>0.36761095634644297</v>
      </c>
      <c r="C12">
        <f>MEDIAN(B12:B14)</f>
        <v>0.36539192648711399</v>
      </c>
    </row>
    <row r="13" spans="1:59" x14ac:dyDescent="0.2">
      <c r="A13" t="s">
        <v>103</v>
      </c>
      <c r="B13" s="1">
        <v>0.36362819479761199</v>
      </c>
    </row>
    <row r="14" spans="1:59" x14ac:dyDescent="0.2">
      <c r="A14" t="s">
        <v>102</v>
      </c>
      <c r="B14" s="1">
        <v>0.36539192648711399</v>
      </c>
    </row>
    <row r="15" spans="1:59" x14ac:dyDescent="0.2">
      <c r="A15" t="s">
        <v>107</v>
      </c>
      <c r="B15" s="1">
        <v>0.35681049449101598</v>
      </c>
      <c r="C15">
        <f>MEDIAN(B15:B17)</f>
        <v>0.35973151949905302</v>
      </c>
    </row>
    <row r="16" spans="1:59" x14ac:dyDescent="0.2">
      <c r="A16" t="s">
        <v>106</v>
      </c>
      <c r="B16" s="1">
        <v>0.35973151949905302</v>
      </c>
    </row>
    <row r="17" spans="1:3" x14ac:dyDescent="0.2">
      <c r="A17" t="s">
        <v>105</v>
      </c>
      <c r="B17" s="1">
        <v>0.36125887059189099</v>
      </c>
    </row>
    <row r="18" spans="1:3" x14ac:dyDescent="0.2">
      <c r="A18" t="s">
        <v>110</v>
      </c>
      <c r="B18" s="1">
        <v>0.401496550731262</v>
      </c>
      <c r="C18">
        <f>MEDIAN(B18:B20)</f>
        <v>0.40368393720541401</v>
      </c>
    </row>
    <row r="19" spans="1:3" x14ac:dyDescent="0.2">
      <c r="A19" t="s">
        <v>109</v>
      </c>
      <c r="B19" s="1">
        <v>0.403765268435406</v>
      </c>
    </row>
    <row r="20" spans="1:3" x14ac:dyDescent="0.2">
      <c r="A20" t="s">
        <v>108</v>
      </c>
      <c r="B20" s="1">
        <v>0.40368393720541401</v>
      </c>
    </row>
    <row r="21" spans="1:3" x14ac:dyDescent="0.2">
      <c r="A21" t="s">
        <v>113</v>
      </c>
      <c r="B21" s="1">
        <v>0.31619661002542698</v>
      </c>
      <c r="C21">
        <f>MEDIAN(B21:B23)</f>
        <v>0.31224817021898699</v>
      </c>
    </row>
    <row r="22" spans="1:3" x14ac:dyDescent="0.2">
      <c r="A22" t="s">
        <v>112</v>
      </c>
      <c r="B22" s="1">
        <v>0.31224817021898699</v>
      </c>
    </row>
    <row r="23" spans="1:3" x14ac:dyDescent="0.2">
      <c r="A23" t="s">
        <v>111</v>
      </c>
      <c r="B23" s="1">
        <v>0.31175541264456003</v>
      </c>
    </row>
    <row r="24" spans="1:3" x14ac:dyDescent="0.2">
      <c r="A24" t="s">
        <v>116</v>
      </c>
      <c r="B24" s="1">
        <v>0.28912044085618599</v>
      </c>
      <c r="C24">
        <f>MEDIAN(B24:B26)</f>
        <v>0.28692427163697698</v>
      </c>
    </row>
    <row r="25" spans="1:3" x14ac:dyDescent="0.2">
      <c r="A25" t="s">
        <v>115</v>
      </c>
      <c r="B25" s="1">
        <v>0.28692427163697698</v>
      </c>
    </row>
    <row r="26" spans="1:3" x14ac:dyDescent="0.2">
      <c r="A26" t="s">
        <v>114</v>
      </c>
      <c r="B26" s="1">
        <v>0.28553661398904301</v>
      </c>
    </row>
    <row r="27" spans="1:3" x14ac:dyDescent="0.2">
      <c r="A27" t="s">
        <v>119</v>
      </c>
      <c r="B27" s="1">
        <v>0.38644959660564998</v>
      </c>
      <c r="C27">
        <f>MEDIAN(B27:B29)</f>
        <v>0.38612534032824403</v>
      </c>
    </row>
    <row r="28" spans="1:3" x14ac:dyDescent="0.2">
      <c r="A28" t="s">
        <v>118</v>
      </c>
      <c r="B28" s="1">
        <v>0.38612534032824403</v>
      </c>
    </row>
    <row r="29" spans="1:3" x14ac:dyDescent="0.2">
      <c r="A29" t="s">
        <v>117</v>
      </c>
      <c r="B29" s="1">
        <v>0.38587508371170498</v>
      </c>
    </row>
    <row r="30" spans="1:3" x14ac:dyDescent="0.2">
      <c r="A30" t="s">
        <v>122</v>
      </c>
      <c r="B30" s="1">
        <v>0.24876715065580199</v>
      </c>
      <c r="C30">
        <f>MEDIAN(B30:B32)</f>
        <v>0.244621464172502</v>
      </c>
    </row>
    <row r="31" spans="1:3" x14ac:dyDescent="0.2">
      <c r="A31" t="s">
        <v>121</v>
      </c>
      <c r="B31" s="1">
        <v>0.244621464172502</v>
      </c>
    </row>
    <row r="32" spans="1:3" x14ac:dyDescent="0.2">
      <c r="A32" t="s">
        <v>120</v>
      </c>
      <c r="B32" s="1">
        <v>0.24421339519358201</v>
      </c>
    </row>
    <row r="33" spans="1:3" x14ac:dyDescent="0.2">
      <c r="A33" t="s">
        <v>125</v>
      </c>
      <c r="B33" s="1">
        <v>0.38920305680664802</v>
      </c>
      <c r="C33">
        <f>MEDIAN(B33:B35)</f>
        <v>0.38947768195960097</v>
      </c>
    </row>
    <row r="34" spans="1:3" x14ac:dyDescent="0.2">
      <c r="A34" t="s">
        <v>124</v>
      </c>
      <c r="B34" s="1">
        <v>0.39062275784428901</v>
      </c>
    </row>
    <row r="35" spans="1:3" x14ac:dyDescent="0.2">
      <c r="A35" t="s">
        <v>123</v>
      </c>
      <c r="B35" s="1">
        <v>0.38947768195960097</v>
      </c>
    </row>
    <row r="36" spans="1:3" x14ac:dyDescent="0.2">
      <c r="A36" t="s">
        <v>128</v>
      </c>
      <c r="B36" s="1">
        <v>0.296280435668828</v>
      </c>
      <c r="C36">
        <f>MEDIAN(B36:B38)</f>
        <v>0.29426779564160599</v>
      </c>
    </row>
    <row r="37" spans="1:3" x14ac:dyDescent="0.2">
      <c r="A37" t="s">
        <v>127</v>
      </c>
      <c r="B37" s="1">
        <v>0.29426779564160599</v>
      </c>
    </row>
    <row r="38" spans="1:3" x14ac:dyDescent="0.2">
      <c r="A38" t="s">
        <v>126</v>
      </c>
      <c r="B38" s="1">
        <v>0.29291142519034302</v>
      </c>
    </row>
    <row r="39" spans="1:3" x14ac:dyDescent="0.2">
      <c r="A39" t="s">
        <v>131</v>
      </c>
      <c r="B39" s="1">
        <v>0.40192299064804998</v>
      </c>
      <c r="C39">
        <f>MEDIAN(B39:B41)</f>
        <v>0.40230129170407097</v>
      </c>
    </row>
    <row r="40" spans="1:3" x14ac:dyDescent="0.2">
      <c r="A40" t="s">
        <v>130</v>
      </c>
      <c r="B40" s="1">
        <v>0.40230129170407097</v>
      </c>
    </row>
    <row r="41" spans="1:3" x14ac:dyDescent="0.2">
      <c r="A41" t="s">
        <v>129</v>
      </c>
      <c r="B41" s="1">
        <v>0.40405090849911901</v>
      </c>
    </row>
    <row r="42" spans="1:3" x14ac:dyDescent="0.2">
      <c r="A42" t="s">
        <v>134</v>
      </c>
      <c r="B42" s="1">
        <v>0.39572240774303002</v>
      </c>
      <c r="C42">
        <f>MEDIAN(B42:B44)</f>
        <v>0.39653507829502499</v>
      </c>
    </row>
    <row r="43" spans="1:3" x14ac:dyDescent="0.2">
      <c r="A43" t="s">
        <v>133</v>
      </c>
      <c r="B43" s="1">
        <v>0.39653507829502499</v>
      </c>
    </row>
    <row r="44" spans="1:3" x14ac:dyDescent="0.2">
      <c r="A44" t="s">
        <v>132</v>
      </c>
      <c r="B44" s="1">
        <v>0.39996736398216198</v>
      </c>
    </row>
    <row r="45" spans="1:3" x14ac:dyDescent="0.2">
      <c r="A45" t="s">
        <v>137</v>
      </c>
      <c r="B45" s="1">
        <v>0.363045637409801</v>
      </c>
      <c r="C45">
        <f>MEDIAN(B45:B47)</f>
        <v>0.363045637409801</v>
      </c>
    </row>
    <row r="46" spans="1:3" x14ac:dyDescent="0.2">
      <c r="A46" t="s">
        <v>136</v>
      </c>
      <c r="B46" s="1">
        <v>0.362641175140966</v>
      </c>
    </row>
    <row r="47" spans="1:3" x14ac:dyDescent="0.2">
      <c r="A47" t="s">
        <v>135</v>
      </c>
      <c r="B47" s="1">
        <v>0.36555515512877002</v>
      </c>
    </row>
    <row r="48" spans="1:3" x14ac:dyDescent="0.2">
      <c r="A48" t="s">
        <v>140</v>
      </c>
      <c r="B48" s="1">
        <v>0.36849985592262102</v>
      </c>
      <c r="C48">
        <f>MEDIAN(B48:B50)</f>
        <v>0.36510106296987399</v>
      </c>
    </row>
    <row r="49" spans="1:4" x14ac:dyDescent="0.2">
      <c r="A49" t="s">
        <v>139</v>
      </c>
      <c r="B49" s="1">
        <v>0.36510106296987399</v>
      </c>
    </row>
    <row r="50" spans="1:4" x14ac:dyDescent="0.2">
      <c r="A50" t="s">
        <v>138</v>
      </c>
      <c r="B50" s="1">
        <v>0.364982526762475</v>
      </c>
    </row>
    <row r="51" spans="1:4" x14ac:dyDescent="0.2">
      <c r="A51" t="s">
        <v>143</v>
      </c>
      <c r="B51" s="1">
        <v>0.352912538108832</v>
      </c>
      <c r="C51">
        <f>MEDIAN(B51:B53)</f>
        <v>0.35645530693147298</v>
      </c>
    </row>
    <row r="52" spans="1:4" x14ac:dyDescent="0.2">
      <c r="A52" t="s">
        <v>142</v>
      </c>
      <c r="B52" s="1">
        <v>0.35671806400775502</v>
      </c>
    </row>
    <row r="53" spans="1:4" x14ac:dyDescent="0.2">
      <c r="A53" t="s">
        <v>141</v>
      </c>
      <c r="B53" s="1">
        <v>0.35645530693147298</v>
      </c>
    </row>
    <row r="54" spans="1:4" x14ac:dyDescent="0.2">
      <c r="A54" t="s">
        <v>94</v>
      </c>
      <c r="B54" s="1">
        <v>0.43098986613381002</v>
      </c>
      <c r="C54">
        <f>MEDIAN(B54:B62)</f>
        <v>0.43098986613381002</v>
      </c>
    </row>
    <row r="55" spans="1:4" x14ac:dyDescent="0.2">
      <c r="A55" t="s">
        <v>93</v>
      </c>
      <c r="B55" s="1">
        <v>0.43262944705601097</v>
      </c>
      <c r="C55" t="s">
        <v>162</v>
      </c>
      <c r="D55">
        <f>AVERAGE(B54:B62)</f>
        <v>0.43080403835586367</v>
      </c>
    </row>
    <row r="56" spans="1:4" x14ac:dyDescent="0.2">
      <c r="A56" t="s">
        <v>92</v>
      </c>
      <c r="B56" s="1">
        <v>0.434151998834997</v>
      </c>
      <c r="C56" t="s">
        <v>163</v>
      </c>
      <c r="D56">
        <f>_xlfn.STDEV.P(B54:B62)</f>
        <v>2.3324767815170208E-3</v>
      </c>
    </row>
    <row r="57" spans="1:4" ht="15" x14ac:dyDescent="0.25">
      <c r="A57" t="s">
        <v>91</v>
      </c>
      <c r="B57" s="1">
        <v>0.43176443076115301</v>
      </c>
      <c r="C57" s="7" t="s">
        <v>164</v>
      </c>
      <c r="D57" s="8">
        <f>D56/D55*100</f>
        <v>0.54142407541460635</v>
      </c>
    </row>
    <row r="58" spans="1:4" x14ac:dyDescent="0.2">
      <c r="A58" t="s">
        <v>90</v>
      </c>
      <c r="B58" s="1">
        <v>0.43049788179061099</v>
      </c>
    </row>
    <row r="59" spans="1:4" x14ac:dyDescent="0.2">
      <c r="A59" t="s">
        <v>89</v>
      </c>
      <c r="B59" s="1">
        <v>0.426171760511182</v>
      </c>
    </row>
    <row r="60" spans="1:4" x14ac:dyDescent="0.2">
      <c r="A60" t="s">
        <v>88</v>
      </c>
      <c r="B60" s="1">
        <v>0.42908784262184602</v>
      </c>
    </row>
    <row r="61" spans="1:4" x14ac:dyDescent="0.2">
      <c r="A61" t="s">
        <v>87</v>
      </c>
      <c r="B61" s="1">
        <v>0.428860515667155</v>
      </c>
    </row>
    <row r="62" spans="1:4" x14ac:dyDescent="0.2">
      <c r="A62" t="s">
        <v>86</v>
      </c>
      <c r="B62" s="1">
        <v>0.433082601826008</v>
      </c>
    </row>
  </sheetData>
  <sortState ref="A5:B62">
    <sortCondition ref="A62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zoomScale="70" zoomScaleNormal="70" workbookViewId="0">
      <selection activeCell="C53" sqref="C53"/>
    </sheetView>
  </sheetViews>
  <sheetFormatPr defaultRowHeight="12.75" x14ac:dyDescent="0.2"/>
  <cols>
    <col min="1" max="1" width="30.28515625" bestFit="1" customWidth="1"/>
    <col min="2" max="2" width="21.85546875" bestFit="1" customWidth="1"/>
    <col min="3" max="3" width="26.42578125" bestFit="1" customWidth="1"/>
    <col min="6" max="6" width="17.85546875" customWidth="1"/>
  </cols>
  <sheetData>
    <row r="1" spans="1:9" ht="13.5" thickBot="1" x14ac:dyDescent="0.25">
      <c r="A1" s="2" t="s">
        <v>0</v>
      </c>
      <c r="B1" t="s">
        <v>161</v>
      </c>
      <c r="C1" s="6" t="s">
        <v>160</v>
      </c>
    </row>
    <row r="2" spans="1:9" ht="17.25" thickBot="1" x14ac:dyDescent="0.25">
      <c r="A2" s="17" t="s">
        <v>158</v>
      </c>
      <c r="B2" s="18">
        <v>0.32765114939173801</v>
      </c>
      <c r="C2" s="19">
        <f>((B2*5*0.0015)/100*1000000)</f>
        <v>24.573836204380353</v>
      </c>
      <c r="D2" s="20" t="s">
        <v>177</v>
      </c>
      <c r="E2" s="21" t="s">
        <v>182</v>
      </c>
      <c r="F2" s="22"/>
    </row>
    <row r="3" spans="1:9" ht="17.25" thickBot="1" x14ac:dyDescent="0.25">
      <c r="A3" s="17" t="s">
        <v>159</v>
      </c>
      <c r="B3" s="18">
        <v>0.29273481475145302</v>
      </c>
      <c r="C3" s="19">
        <f t="shared" ref="C3:C17" si="0">((B3*5*0.0015)/100*1000000)</f>
        <v>21.955111106358977</v>
      </c>
      <c r="D3" s="20" t="s">
        <v>177</v>
      </c>
      <c r="E3" s="21" t="s">
        <v>183</v>
      </c>
      <c r="F3" s="22"/>
      <c r="I3" t="s">
        <v>196</v>
      </c>
    </row>
    <row r="4" spans="1:9" ht="17.25" thickBot="1" x14ac:dyDescent="0.25">
      <c r="A4" s="17" t="s">
        <v>144</v>
      </c>
      <c r="B4" s="18">
        <v>0.36539192648711399</v>
      </c>
      <c r="C4" s="19">
        <f t="shared" si="0"/>
        <v>27.404394486533548</v>
      </c>
      <c r="D4" s="20" t="s">
        <v>184</v>
      </c>
      <c r="E4" s="23" t="s">
        <v>185</v>
      </c>
      <c r="F4" s="22"/>
      <c r="H4" t="s">
        <v>197</v>
      </c>
      <c r="I4" s="26">
        <f>AVERAGE(C4,C8,C11,C13,C16,C17)</f>
        <v>27.070644271113867</v>
      </c>
    </row>
    <row r="5" spans="1:9" ht="17.25" thickBot="1" x14ac:dyDescent="0.25">
      <c r="A5" s="17" t="s">
        <v>145</v>
      </c>
      <c r="B5" s="18">
        <v>0.35973151949905302</v>
      </c>
      <c r="C5" s="19">
        <f t="shared" si="0"/>
        <v>26.979863962428976</v>
      </c>
      <c r="D5" s="20" t="s">
        <v>191</v>
      </c>
      <c r="E5" s="24" t="s">
        <v>194</v>
      </c>
      <c r="F5" s="25"/>
      <c r="H5" t="s">
        <v>198</v>
      </c>
      <c r="I5" s="26">
        <f>AVERAGE(C2:C3,C5:C7,C9:C10,C12,C14:C15)</f>
        <v>25.354836801853676</v>
      </c>
    </row>
    <row r="6" spans="1:9" ht="17.25" thickBot="1" x14ac:dyDescent="0.25">
      <c r="A6" s="17" t="s">
        <v>146</v>
      </c>
      <c r="B6" s="18">
        <v>0.40368393720541401</v>
      </c>
      <c r="C6" s="19">
        <f t="shared" si="0"/>
        <v>30.27629529040605</v>
      </c>
      <c r="D6" s="20" t="s">
        <v>191</v>
      </c>
      <c r="E6" s="23" t="s">
        <v>195</v>
      </c>
      <c r="F6" s="22"/>
    </row>
    <row r="7" spans="1:9" ht="17.25" thickBot="1" x14ac:dyDescent="0.25">
      <c r="A7" s="17" t="s">
        <v>147</v>
      </c>
      <c r="B7" s="18">
        <v>0.31224817021898699</v>
      </c>
      <c r="C7" s="19">
        <f t="shared" si="0"/>
        <v>23.418612766424022</v>
      </c>
      <c r="D7" s="20" t="s">
        <v>177</v>
      </c>
      <c r="E7" s="21" t="s">
        <v>178</v>
      </c>
      <c r="F7" s="22"/>
    </row>
    <row r="8" spans="1:9" ht="17.25" thickBot="1" x14ac:dyDescent="0.25">
      <c r="A8" s="17" t="s">
        <v>148</v>
      </c>
      <c r="B8" s="18">
        <v>0.28692427163697698</v>
      </c>
      <c r="C8" s="19">
        <f t="shared" si="0"/>
        <v>21.519320372773272</v>
      </c>
      <c r="D8" s="20" t="s">
        <v>165</v>
      </c>
      <c r="E8" s="21" t="s">
        <v>168</v>
      </c>
      <c r="F8" s="22"/>
    </row>
    <row r="9" spans="1:9" ht="17.25" thickBot="1" x14ac:dyDescent="0.25">
      <c r="A9" s="17" t="s">
        <v>149</v>
      </c>
      <c r="B9" s="18">
        <v>0.38612534032824403</v>
      </c>
      <c r="C9" s="19">
        <f t="shared" si="0"/>
        <v>28.959400524618307</v>
      </c>
      <c r="D9" s="20" t="s">
        <v>177</v>
      </c>
      <c r="E9" s="21" t="s">
        <v>179</v>
      </c>
      <c r="F9" s="22"/>
    </row>
    <row r="10" spans="1:9" ht="17.25" thickBot="1" x14ac:dyDescent="0.25">
      <c r="A10" s="17" t="s">
        <v>150</v>
      </c>
      <c r="B10" s="18">
        <v>0.244621464172502</v>
      </c>
      <c r="C10" s="19">
        <f t="shared" si="0"/>
        <v>18.34660981293765</v>
      </c>
      <c r="D10" s="20" t="s">
        <v>177</v>
      </c>
      <c r="E10" s="21" t="s">
        <v>180</v>
      </c>
      <c r="F10" s="22"/>
    </row>
    <row r="11" spans="1:9" ht="17.25" thickBot="1" x14ac:dyDescent="0.25">
      <c r="A11" s="17" t="s">
        <v>151</v>
      </c>
      <c r="B11" s="18">
        <v>0.38947768195960097</v>
      </c>
      <c r="C11" s="19">
        <f t="shared" si="0"/>
        <v>29.210826146970074</v>
      </c>
      <c r="D11" s="20" t="s">
        <v>165</v>
      </c>
      <c r="E11" s="21" t="s">
        <v>169</v>
      </c>
      <c r="F11" s="22"/>
    </row>
    <row r="12" spans="1:9" ht="17.25" thickBot="1" x14ac:dyDescent="0.25">
      <c r="A12" s="17" t="s">
        <v>152</v>
      </c>
      <c r="B12" s="18">
        <v>0.29426779564160599</v>
      </c>
      <c r="C12" s="19">
        <f t="shared" si="0"/>
        <v>22.070084673120448</v>
      </c>
      <c r="D12" s="20" t="s">
        <v>177</v>
      </c>
      <c r="E12" s="21" t="s">
        <v>181</v>
      </c>
      <c r="F12" s="22"/>
    </row>
    <row r="13" spans="1:9" ht="17.25" thickBot="1" x14ac:dyDescent="0.25">
      <c r="A13" s="17" t="s">
        <v>153</v>
      </c>
      <c r="B13" s="18">
        <v>0.40230129170407097</v>
      </c>
      <c r="C13" s="19">
        <f t="shared" si="0"/>
        <v>30.172596877805322</v>
      </c>
      <c r="D13" s="20" t="s">
        <v>184</v>
      </c>
      <c r="E13" s="23" t="s">
        <v>186</v>
      </c>
      <c r="F13" s="22"/>
    </row>
    <row r="14" spans="1:9" ht="17.25" thickBot="1" x14ac:dyDescent="0.25">
      <c r="A14" s="17" t="s">
        <v>154</v>
      </c>
      <c r="B14" s="18">
        <v>0.39653507829502499</v>
      </c>
      <c r="C14" s="19">
        <f t="shared" si="0"/>
        <v>29.740130872126873</v>
      </c>
      <c r="D14" s="20" t="s">
        <v>191</v>
      </c>
      <c r="E14" s="23" t="s">
        <v>192</v>
      </c>
      <c r="F14" s="22"/>
    </row>
    <row r="15" spans="1:9" ht="17.25" thickBot="1" x14ac:dyDescent="0.25">
      <c r="A15" s="17" t="s">
        <v>155</v>
      </c>
      <c r="B15" s="18">
        <v>0.363045637409801</v>
      </c>
      <c r="C15" s="19">
        <f t="shared" si="0"/>
        <v>27.228422805735075</v>
      </c>
      <c r="D15" s="20" t="s">
        <v>191</v>
      </c>
      <c r="E15" s="23" t="s">
        <v>193</v>
      </c>
      <c r="F15" s="22"/>
    </row>
    <row r="16" spans="1:9" ht="17.25" thickBot="1" x14ac:dyDescent="0.25">
      <c r="A16" s="17" t="s">
        <v>156</v>
      </c>
      <c r="B16" s="18">
        <v>0.36510106296987399</v>
      </c>
      <c r="C16" s="19">
        <f t="shared" si="0"/>
        <v>27.382579722740545</v>
      </c>
      <c r="D16" s="20" t="s">
        <v>165</v>
      </c>
      <c r="E16" s="21" t="s">
        <v>166</v>
      </c>
      <c r="F16" s="22"/>
    </row>
    <row r="17" spans="1:15" ht="17.25" thickBot="1" x14ac:dyDescent="0.25">
      <c r="A17" s="17" t="s">
        <v>157</v>
      </c>
      <c r="B17" s="18">
        <v>0.35645530693147298</v>
      </c>
      <c r="C17" s="19">
        <f t="shared" si="0"/>
        <v>26.734148019860477</v>
      </c>
      <c r="D17" s="20" t="s">
        <v>165</v>
      </c>
      <c r="E17" s="21" t="s">
        <v>167</v>
      </c>
      <c r="F17" s="22"/>
    </row>
    <row r="20" spans="1:15" ht="13.5" thickBot="1" x14ac:dyDescent="0.25"/>
    <row r="21" spans="1:15" ht="12.75" customHeight="1" thickBot="1" x14ac:dyDescent="0.25">
      <c r="A21" s="15" t="s">
        <v>165</v>
      </c>
      <c r="B21" s="9" t="s">
        <v>166</v>
      </c>
    </row>
    <row r="22" spans="1:15" ht="12.75" customHeight="1" thickBot="1" x14ac:dyDescent="0.25">
      <c r="A22" s="15" t="s">
        <v>165</v>
      </c>
      <c r="B22" s="10" t="s">
        <v>167</v>
      </c>
    </row>
    <row r="23" spans="1:15" ht="12.75" customHeight="1" thickBot="1" x14ac:dyDescent="0.25">
      <c r="A23" s="15" t="s">
        <v>165</v>
      </c>
      <c r="B23" s="10" t="s">
        <v>168</v>
      </c>
      <c r="F23" t="s">
        <v>199</v>
      </c>
      <c r="O23" t="s">
        <v>202</v>
      </c>
    </row>
    <row r="24" spans="1:15" ht="12.75" customHeight="1" thickBot="1" x14ac:dyDescent="0.25">
      <c r="A24" s="15" t="s">
        <v>165</v>
      </c>
      <c r="B24" s="10" t="s">
        <v>169</v>
      </c>
      <c r="E24" t="s">
        <v>200</v>
      </c>
      <c r="F24" s="26">
        <f>AVERAGE(C4,C13)</f>
        <v>28.788495682169433</v>
      </c>
      <c r="N24" t="s">
        <v>203</v>
      </c>
      <c r="O24" s="26">
        <f>AVERAGE(C8,C11,C13,C16,C17)</f>
        <v>27.003894228029935</v>
      </c>
    </row>
    <row r="25" spans="1:15" ht="13.5" customHeight="1" thickBot="1" x14ac:dyDescent="0.25">
      <c r="A25" s="15" t="s">
        <v>165</v>
      </c>
      <c r="B25" s="11" t="s">
        <v>170</v>
      </c>
      <c r="E25" t="s">
        <v>201</v>
      </c>
      <c r="F25" s="26">
        <f>AVERAGE(C5:C6,C14:C15)</f>
        <v>28.556178232674245</v>
      </c>
      <c r="N25" t="s">
        <v>204</v>
      </c>
      <c r="O25" s="26">
        <f>AVERAGE(C2,C3,C7,C9,C10,C12)</f>
        <v>23.220609181306624</v>
      </c>
    </row>
    <row r="26" spans="1:15" ht="12.75" customHeight="1" thickBot="1" x14ac:dyDescent="0.25">
      <c r="A26" s="15" t="s">
        <v>171</v>
      </c>
      <c r="B26" s="9" t="s">
        <v>172</v>
      </c>
    </row>
    <row r="27" spans="1:15" ht="12.75" customHeight="1" thickBot="1" x14ac:dyDescent="0.25">
      <c r="A27" s="15" t="s">
        <v>171</v>
      </c>
      <c r="B27" s="10" t="s">
        <v>173</v>
      </c>
    </row>
    <row r="28" spans="1:15" ht="12.75" customHeight="1" thickBot="1" x14ac:dyDescent="0.25">
      <c r="A28" s="15" t="s">
        <v>171</v>
      </c>
      <c r="B28" s="10" t="s">
        <v>174</v>
      </c>
    </row>
    <row r="29" spans="1:15" ht="12.75" customHeight="1" thickBot="1" x14ac:dyDescent="0.25">
      <c r="A29" s="15" t="s">
        <v>171</v>
      </c>
      <c r="B29" s="10" t="s">
        <v>175</v>
      </c>
    </row>
    <row r="30" spans="1:15" ht="13.5" customHeight="1" thickBot="1" x14ac:dyDescent="0.25">
      <c r="A30" s="15" t="s">
        <v>171</v>
      </c>
      <c r="B30" s="11" t="s">
        <v>176</v>
      </c>
    </row>
    <row r="31" spans="1:15" ht="12.75" customHeight="1" thickBot="1" x14ac:dyDescent="0.25">
      <c r="A31" s="15" t="s">
        <v>177</v>
      </c>
      <c r="B31" s="10" t="s">
        <v>178</v>
      </c>
    </row>
    <row r="32" spans="1:15" ht="12.75" customHeight="1" thickBot="1" x14ac:dyDescent="0.25">
      <c r="A32" s="15" t="s">
        <v>177</v>
      </c>
      <c r="B32" s="10" t="s">
        <v>179</v>
      </c>
    </row>
    <row r="33" spans="1:2" ht="12.75" customHeight="1" thickBot="1" x14ac:dyDescent="0.25">
      <c r="A33" s="15" t="s">
        <v>177</v>
      </c>
      <c r="B33" s="10" t="s">
        <v>180</v>
      </c>
    </row>
    <row r="34" spans="1:2" ht="12.75" customHeight="1" thickBot="1" x14ac:dyDescent="0.25">
      <c r="A34" s="15" t="s">
        <v>177</v>
      </c>
      <c r="B34" s="10" t="s">
        <v>181</v>
      </c>
    </row>
    <row r="35" spans="1:2" ht="12.75" customHeight="1" thickBot="1" x14ac:dyDescent="0.25">
      <c r="A35" s="15" t="s">
        <v>177</v>
      </c>
      <c r="B35" s="10" t="s">
        <v>182</v>
      </c>
    </row>
    <row r="36" spans="1:2" ht="13.5" customHeight="1" thickBot="1" x14ac:dyDescent="0.25">
      <c r="A36" s="15" t="s">
        <v>177</v>
      </c>
      <c r="B36" s="11" t="s">
        <v>183</v>
      </c>
    </row>
    <row r="37" spans="1:2" ht="12.75" customHeight="1" x14ac:dyDescent="0.2">
      <c r="A37" s="16" t="s">
        <v>184</v>
      </c>
      <c r="B37" s="12" t="s">
        <v>185</v>
      </c>
    </row>
    <row r="38" spans="1:2" ht="13.5" customHeight="1" thickBot="1" x14ac:dyDescent="0.25">
      <c r="A38" s="16" t="s">
        <v>184</v>
      </c>
      <c r="B38" s="13" t="s">
        <v>186</v>
      </c>
    </row>
    <row r="39" spans="1:2" ht="12.75" customHeight="1" x14ac:dyDescent="0.2">
      <c r="A39" s="16" t="s">
        <v>187</v>
      </c>
      <c r="B39" s="12" t="s">
        <v>188</v>
      </c>
    </row>
    <row r="40" spans="1:2" ht="12.75" customHeight="1" x14ac:dyDescent="0.2">
      <c r="A40" s="16" t="s">
        <v>187</v>
      </c>
      <c r="B40" s="14" t="s">
        <v>189</v>
      </c>
    </row>
    <row r="41" spans="1:2" ht="13.5" customHeight="1" thickBot="1" x14ac:dyDescent="0.25">
      <c r="A41" s="16" t="s">
        <v>187</v>
      </c>
      <c r="B41" s="14" t="s">
        <v>190</v>
      </c>
    </row>
    <row r="42" spans="1:2" ht="12.75" customHeight="1" thickBot="1" x14ac:dyDescent="0.25">
      <c r="A42" s="15" t="s">
        <v>191</v>
      </c>
      <c r="B42" s="12" t="s">
        <v>192</v>
      </c>
    </row>
    <row r="43" spans="1:2" ht="12.75" customHeight="1" thickBot="1" x14ac:dyDescent="0.25">
      <c r="A43" s="15" t="s">
        <v>191</v>
      </c>
      <c r="B43" s="14" t="s">
        <v>193</v>
      </c>
    </row>
    <row r="44" spans="1:2" ht="12.75" customHeight="1" thickBot="1" x14ac:dyDescent="0.25">
      <c r="A44" s="15" t="s">
        <v>191</v>
      </c>
      <c r="B44" s="14" t="s">
        <v>194</v>
      </c>
    </row>
    <row r="45" spans="1:2" ht="13.5" customHeight="1" thickBot="1" x14ac:dyDescent="0.25">
      <c r="A45" s="15" t="s">
        <v>191</v>
      </c>
      <c r="B45" s="13" t="s">
        <v>195</v>
      </c>
    </row>
    <row r="49" spans="2:19" x14ac:dyDescent="0.2">
      <c r="C49" t="s">
        <v>205</v>
      </c>
      <c r="L49" t="s">
        <v>208</v>
      </c>
      <c r="Q49" t="s">
        <v>211</v>
      </c>
    </row>
    <row r="51" spans="2:19" ht="13.5" thickBot="1" x14ac:dyDescent="0.25">
      <c r="E51" t="s">
        <v>206</v>
      </c>
      <c r="F51" t="s">
        <v>207</v>
      </c>
      <c r="L51" t="s">
        <v>209</v>
      </c>
      <c r="M51" t="s">
        <v>210</v>
      </c>
      <c r="Q51" t="s">
        <v>212</v>
      </c>
      <c r="R51" t="s">
        <v>213</v>
      </c>
    </row>
    <row r="52" spans="2:19" ht="17.25" thickBot="1" x14ac:dyDescent="0.25">
      <c r="B52" s="17" t="s">
        <v>144</v>
      </c>
      <c r="C52" s="18">
        <v>0.36539192648711399</v>
      </c>
      <c r="D52" s="20" t="s">
        <v>184</v>
      </c>
      <c r="E52" s="19">
        <v>27.404394486533548</v>
      </c>
      <c r="F52" s="19">
        <v>24.573836204380353</v>
      </c>
      <c r="G52" s="20" t="s">
        <v>177</v>
      </c>
      <c r="H52" s="17" t="s">
        <v>158</v>
      </c>
      <c r="I52" s="18">
        <v>0.32765114939173801</v>
      </c>
      <c r="K52" s="20" t="s">
        <v>184</v>
      </c>
      <c r="L52" s="19">
        <v>27.404394486533548</v>
      </c>
      <c r="M52" s="19">
        <v>26.979863962428976</v>
      </c>
      <c r="N52" s="20" t="s">
        <v>191</v>
      </c>
      <c r="P52" s="20" t="s">
        <v>165</v>
      </c>
      <c r="Q52" s="19">
        <v>21.519320372773272</v>
      </c>
      <c r="R52" s="19">
        <v>24.573836204380353</v>
      </c>
      <c r="S52" s="20" t="s">
        <v>177</v>
      </c>
    </row>
    <row r="53" spans="2:19" ht="17.25" thickBot="1" x14ac:dyDescent="0.25">
      <c r="B53" s="17" t="s">
        <v>148</v>
      </c>
      <c r="C53" s="18">
        <v>0.28692427163697698</v>
      </c>
      <c r="D53" s="20" t="s">
        <v>165</v>
      </c>
      <c r="E53" s="19">
        <v>21.519320372773272</v>
      </c>
      <c r="F53" s="19">
        <v>21.955111106358977</v>
      </c>
      <c r="G53" s="20" t="s">
        <v>177</v>
      </c>
      <c r="H53" s="17" t="s">
        <v>159</v>
      </c>
      <c r="I53" s="18">
        <v>0.29273481475145302</v>
      </c>
      <c r="K53" s="20" t="s">
        <v>184</v>
      </c>
      <c r="L53" s="19">
        <v>30.172596877805322</v>
      </c>
      <c r="M53" s="19">
        <v>30.27629529040605</v>
      </c>
      <c r="N53" s="20" t="s">
        <v>191</v>
      </c>
      <c r="P53" s="20" t="s">
        <v>165</v>
      </c>
      <c r="Q53" s="19">
        <v>29.210826146970074</v>
      </c>
      <c r="R53" s="19">
        <v>21.955111106358977</v>
      </c>
      <c r="S53" s="20" t="s">
        <v>177</v>
      </c>
    </row>
    <row r="54" spans="2:19" ht="17.25" thickBot="1" x14ac:dyDescent="0.25">
      <c r="B54" s="17" t="s">
        <v>151</v>
      </c>
      <c r="C54" s="18">
        <v>0.38947768195960097</v>
      </c>
      <c r="D54" s="20" t="s">
        <v>165</v>
      </c>
      <c r="E54" s="19">
        <v>29.210826146970074</v>
      </c>
      <c r="F54" s="19">
        <v>26.979863962428976</v>
      </c>
      <c r="G54" s="20" t="s">
        <v>191</v>
      </c>
      <c r="H54" s="17" t="s">
        <v>145</v>
      </c>
      <c r="I54" s="18">
        <v>0.35973151949905302</v>
      </c>
      <c r="M54" s="19">
        <v>29.740130872126873</v>
      </c>
      <c r="N54" s="20" t="s">
        <v>191</v>
      </c>
      <c r="P54" s="20" t="s">
        <v>165</v>
      </c>
      <c r="Q54" s="19">
        <v>27.382579722740545</v>
      </c>
      <c r="R54" s="19">
        <v>23.418612766424022</v>
      </c>
      <c r="S54" s="20" t="s">
        <v>177</v>
      </c>
    </row>
    <row r="55" spans="2:19" ht="17.25" thickBot="1" x14ac:dyDescent="0.25">
      <c r="B55" s="17" t="s">
        <v>153</v>
      </c>
      <c r="C55" s="18">
        <v>0.40230129170407097</v>
      </c>
      <c r="D55" s="20" t="s">
        <v>184</v>
      </c>
      <c r="E55" s="19">
        <v>30.172596877805322</v>
      </c>
      <c r="F55" s="19">
        <v>30.27629529040605</v>
      </c>
      <c r="G55" s="20" t="s">
        <v>191</v>
      </c>
      <c r="H55" s="17" t="s">
        <v>146</v>
      </c>
      <c r="I55" s="18">
        <v>0.40368393720541401</v>
      </c>
      <c r="M55" s="19">
        <v>27.228422805735075</v>
      </c>
      <c r="N55" s="20" t="s">
        <v>191</v>
      </c>
      <c r="P55" s="20" t="s">
        <v>165</v>
      </c>
      <c r="Q55" s="19">
        <v>26.734148019860477</v>
      </c>
      <c r="R55" s="19">
        <v>28.959400524618307</v>
      </c>
      <c r="S55" s="20" t="s">
        <v>177</v>
      </c>
    </row>
    <row r="56" spans="2:19" ht="17.25" thickBot="1" x14ac:dyDescent="0.25">
      <c r="B56" s="17" t="s">
        <v>156</v>
      </c>
      <c r="C56" s="18">
        <v>0.36510106296987399</v>
      </c>
      <c r="D56" s="20" t="s">
        <v>165</v>
      </c>
      <c r="E56" s="19">
        <v>27.382579722740545</v>
      </c>
      <c r="F56" s="19">
        <v>23.418612766424022</v>
      </c>
      <c r="G56" s="20" t="s">
        <v>177</v>
      </c>
      <c r="H56" s="17" t="s">
        <v>147</v>
      </c>
      <c r="I56" s="18">
        <v>0.31224817021898699</v>
      </c>
      <c r="R56" s="19">
        <v>18.34660981293765</v>
      </c>
      <c r="S56" s="20" t="s">
        <v>177</v>
      </c>
    </row>
    <row r="57" spans="2:19" ht="17.25" thickBot="1" x14ac:dyDescent="0.25">
      <c r="B57" s="17" t="s">
        <v>157</v>
      </c>
      <c r="C57" s="18">
        <v>0.35645530693147298</v>
      </c>
      <c r="D57" s="20" t="s">
        <v>165</v>
      </c>
      <c r="E57" s="19">
        <v>26.734148019860477</v>
      </c>
      <c r="F57" s="19">
        <v>28.959400524618307</v>
      </c>
      <c r="G57" s="20" t="s">
        <v>177</v>
      </c>
      <c r="H57" s="17" t="s">
        <v>149</v>
      </c>
      <c r="I57" s="18">
        <v>0.38612534032824403</v>
      </c>
      <c r="R57" s="19">
        <v>22.070084673120448</v>
      </c>
      <c r="S57" s="20" t="s">
        <v>177</v>
      </c>
    </row>
    <row r="58" spans="2:19" ht="17.25" thickBot="1" x14ac:dyDescent="0.25">
      <c r="F58" s="19">
        <v>18.34660981293765</v>
      </c>
      <c r="G58" s="20" t="s">
        <v>177</v>
      </c>
      <c r="H58" s="17" t="s">
        <v>150</v>
      </c>
      <c r="I58" s="18">
        <v>0.244621464172502</v>
      </c>
    </row>
    <row r="59" spans="2:19" ht="17.25" thickBot="1" x14ac:dyDescent="0.25">
      <c r="F59" s="19">
        <v>22.070084673120448</v>
      </c>
      <c r="G59" s="20" t="s">
        <v>177</v>
      </c>
      <c r="H59" s="17" t="s">
        <v>152</v>
      </c>
      <c r="I59" s="18">
        <v>0.29426779564160599</v>
      </c>
    </row>
    <row r="60" spans="2:19" ht="17.25" thickBot="1" x14ac:dyDescent="0.25">
      <c r="F60" s="19">
        <v>29.740130872126873</v>
      </c>
      <c r="G60" s="20" t="s">
        <v>191</v>
      </c>
      <c r="H60" s="17" t="s">
        <v>154</v>
      </c>
      <c r="I60" s="18">
        <v>0.39653507829502499</v>
      </c>
    </row>
    <row r="61" spans="2:19" ht="17.25" thickBot="1" x14ac:dyDescent="0.25">
      <c r="F61" s="19">
        <v>27.228422805735075</v>
      </c>
      <c r="G61" s="20" t="s">
        <v>191</v>
      </c>
      <c r="H61" s="17" t="s">
        <v>155</v>
      </c>
      <c r="I61" s="18">
        <v>0.363045637409801</v>
      </c>
    </row>
  </sheetData>
  <sortState ref="A2:B51">
    <sortCondition ref="A1:A5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20210816_2Q2SK_AC01_raw</vt:lpstr>
      <vt:lpstr>ISnormDA</vt:lpstr>
      <vt:lpstr>POOL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Axel CHEMLA</dc:creator>
  <dc:description/>
  <cp:lastModifiedBy>Axel CHEMLA</cp:lastModifiedBy>
  <cp:revision>1</cp:revision>
  <dcterms:created xsi:type="dcterms:W3CDTF">2021-08-16T15:48:31Z</dcterms:created>
  <dcterms:modified xsi:type="dcterms:W3CDTF">2021-08-26T18:16:14Z</dcterms:modified>
  <dc:language>en-US</dc:language>
</cp:coreProperties>
</file>