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Lab_Krueger\Axel\20210421 snpc max proj 3m6m\AxelMaxproj tiff sorted analysis\TIFF ZP - RENAMED - SORTED\"/>
    </mc:Choice>
  </mc:AlternateContent>
  <bookViews>
    <workbookView xWindow="0" yWindow="0" windowWidth="28800" windowHeight="12300"/>
  </bookViews>
  <sheets>
    <sheet name="list mice" sheetId="1" r:id="rId1"/>
    <sheet name="all valu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37" i="1"/>
  <c r="O7" i="2"/>
  <c r="T19" i="1"/>
  <c r="T22" i="1"/>
  <c r="T23" i="1"/>
  <c r="T24" i="1"/>
  <c r="T25" i="1"/>
  <c r="T26" i="1"/>
  <c r="T27" i="1"/>
  <c r="T28" i="1"/>
  <c r="T29" i="1"/>
  <c r="T31" i="1"/>
  <c r="T32" i="1"/>
  <c r="T11" i="1"/>
  <c r="T12" i="1"/>
  <c r="T14" i="1"/>
  <c r="T15" i="1"/>
  <c r="T16" i="1"/>
  <c r="S12" i="1"/>
  <c r="S10" i="1"/>
  <c r="S30" i="1"/>
  <c r="T30" i="1" s="1"/>
  <c r="R20" i="1"/>
  <c r="R10" i="1"/>
  <c r="T10" i="1" s="1"/>
  <c r="Q29" i="1"/>
  <c r="Q17" i="1"/>
  <c r="P29" i="1"/>
  <c r="P20" i="1"/>
  <c r="T20" i="1" s="1"/>
  <c r="P21" i="1"/>
  <c r="T21" i="1" s="1"/>
  <c r="P17" i="1"/>
  <c r="T17" i="1" s="1"/>
  <c r="P13" i="1"/>
  <c r="T13" i="1" s="1"/>
  <c r="O11" i="2" l="1"/>
  <c r="O10" i="2"/>
  <c r="O8" i="2"/>
  <c r="O9" i="2"/>
  <c r="O12" i="2"/>
  <c r="O13" i="2"/>
  <c r="O14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F14" i="2" l="1"/>
  <c r="E14" i="2"/>
  <c r="E10" i="2"/>
  <c r="I10" i="2" s="1"/>
  <c r="I8" i="2"/>
  <c r="I9" i="2"/>
  <c r="I11" i="2"/>
  <c r="I12" i="2"/>
  <c r="I13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7" i="2"/>
  <c r="H27" i="2"/>
  <c r="F26" i="2"/>
  <c r="E26" i="2"/>
  <c r="G17" i="2"/>
  <c r="E18" i="2"/>
  <c r="E17" i="2"/>
  <c r="H9" i="2"/>
  <c r="I14" i="2" l="1"/>
</calcChain>
</file>

<file path=xl/sharedStrings.xml><?xml version="1.0" encoding="utf-8"?>
<sst xmlns="http://schemas.openxmlformats.org/spreadsheetml/2006/main" count="193" uniqueCount="44">
  <si>
    <t>3 months</t>
  </si>
  <si>
    <t>wt</t>
  </si>
  <si>
    <t>het</t>
  </si>
  <si>
    <t>hom</t>
  </si>
  <si>
    <t>6 months</t>
  </si>
  <si>
    <t>8 animals</t>
  </si>
  <si>
    <t>209, 212</t>
  </si>
  <si>
    <t>210, 211, 213</t>
  </si>
  <si>
    <t>223,237,275,276,296,297,298</t>
  </si>
  <si>
    <t>zone 1</t>
  </si>
  <si>
    <t>zone 2</t>
  </si>
  <si>
    <t xml:space="preserve">zone 3 </t>
  </si>
  <si>
    <t>zone 4</t>
  </si>
  <si>
    <t>3 mo</t>
  </si>
  <si>
    <t>6mo</t>
  </si>
  <si>
    <t>ok</t>
  </si>
  <si>
    <t>missing</t>
  </si>
  <si>
    <t>cumul</t>
  </si>
  <si>
    <t>wt 209</t>
  </si>
  <si>
    <t>wt 212</t>
  </si>
  <si>
    <t>her 211</t>
  </si>
  <si>
    <t>het 210</t>
  </si>
  <si>
    <t>het 213</t>
  </si>
  <si>
    <t>hom 200</t>
  </si>
  <si>
    <t>hom 215</t>
  </si>
  <si>
    <t>hom 217</t>
  </si>
  <si>
    <t>wt 230</t>
  </si>
  <si>
    <t>wt 231</t>
  </si>
  <si>
    <t>wt 239</t>
  </si>
  <si>
    <t>wt 299</t>
  </si>
  <si>
    <t>het 224</t>
  </si>
  <si>
    <t>het 238</t>
  </si>
  <si>
    <t>het 295</t>
  </si>
  <si>
    <t>hom 223</t>
  </si>
  <si>
    <t>hom 237</t>
  </si>
  <si>
    <t>hom 275</t>
  </si>
  <si>
    <t>hom 276</t>
  </si>
  <si>
    <t>hom 296</t>
  </si>
  <si>
    <t>hom 297</t>
  </si>
  <si>
    <t>hom 298</t>
  </si>
  <si>
    <t>for graphpad</t>
  </si>
  <si>
    <t>µm square</t>
  </si>
  <si>
    <t>square mm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</si>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</sst>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1" fillId="0" borderId="0" xfId="0" applyFont="1" applyBorder="1"/>
    <xf numFmtId="0" fontId="1" fillId="0" borderId="8" xfId="0" applyFont="1" applyBorder="1"/>
    <xf numFmtId="0" fontId="1" fillId="0" borderId="6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'list mice'!$G$37:$G$44</c:f>
              <c:strCache>
                <c:ptCount val="8"/>
                <c:pt idx="0">
                  <c:v>wt 209</c:v>
                </c:pt>
                <c:pt idx="1">
                  <c:v>wt 212</c:v>
                </c:pt>
                <c:pt idx="2">
                  <c:v>het 210</c:v>
                </c:pt>
                <c:pt idx="3">
                  <c:v>her 211</c:v>
                </c:pt>
                <c:pt idx="4">
                  <c:v>het 213</c:v>
                </c:pt>
                <c:pt idx="5">
                  <c:v>hom 200</c:v>
                </c:pt>
                <c:pt idx="6">
                  <c:v>hom 215</c:v>
                </c:pt>
                <c:pt idx="7">
                  <c:v>hom 217</c:v>
                </c:pt>
              </c:strCache>
            </c:strRef>
          </c:cat>
          <c:val>
            <c:numRef>
              <c:f>'list mice'!$I$37:$I$44</c:f>
              <c:numCache>
                <c:formatCode>General</c:formatCode>
                <c:ptCount val="8"/>
                <c:pt idx="0">
                  <c:v>0.33947346299999998</c:v>
                </c:pt>
                <c:pt idx="1">
                  <c:v>0.32448516999999999</c:v>
                </c:pt>
                <c:pt idx="2">
                  <c:v>0.28333618999999999</c:v>
                </c:pt>
                <c:pt idx="3">
                  <c:v>0.36852998749999999</c:v>
                </c:pt>
                <c:pt idx="4">
                  <c:v>0.29388003500000004</c:v>
                </c:pt>
                <c:pt idx="5">
                  <c:v>0.12640527999999998</c:v>
                </c:pt>
                <c:pt idx="6">
                  <c:v>0.35239726799999999</c:v>
                </c:pt>
                <c:pt idx="7">
                  <c:v>0.41649427399999994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1-457A-9A8A-05BBF0E0C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47984"/>
        <c:axId val="64437168"/>
      </c:barChart>
      <c:catAx>
        <c:axId val="6444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7168"/>
        <c:crosses val="autoZero"/>
        <c:auto val="1"/>
        <c:lblAlgn val="ctr"/>
        <c:lblOffset val="100"/>
        <c:noMultiLvlLbl val="0"/>
      </c:catAx>
      <c:valAx>
        <c:axId val="6443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4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'list mice'!$G$46:$G$59</c:f>
              <c:strCache>
                <c:ptCount val="14"/>
                <c:pt idx="0">
                  <c:v>wt 230</c:v>
                </c:pt>
                <c:pt idx="1">
                  <c:v>wt 231</c:v>
                </c:pt>
                <c:pt idx="2">
                  <c:v>wt 239</c:v>
                </c:pt>
                <c:pt idx="3">
                  <c:v>wt 299</c:v>
                </c:pt>
                <c:pt idx="4">
                  <c:v>het 224</c:v>
                </c:pt>
                <c:pt idx="5">
                  <c:v>het 238</c:v>
                </c:pt>
                <c:pt idx="6">
                  <c:v>het 295</c:v>
                </c:pt>
                <c:pt idx="7">
                  <c:v>hom 223</c:v>
                </c:pt>
                <c:pt idx="8">
                  <c:v>hom 237</c:v>
                </c:pt>
                <c:pt idx="9">
                  <c:v>hom 275</c:v>
                </c:pt>
                <c:pt idx="10">
                  <c:v>hom 276</c:v>
                </c:pt>
                <c:pt idx="11">
                  <c:v>hom 296</c:v>
                </c:pt>
                <c:pt idx="12">
                  <c:v>hom 297</c:v>
                </c:pt>
                <c:pt idx="13">
                  <c:v>hom 298</c:v>
                </c:pt>
              </c:strCache>
            </c:strRef>
          </c:cat>
          <c:val>
            <c:numRef>
              <c:f>'list mice'!$I$46:$I$59</c:f>
              <c:numCache>
                <c:formatCode>General</c:formatCode>
                <c:ptCount val="14"/>
                <c:pt idx="0">
                  <c:v>0.18606924499999999</c:v>
                </c:pt>
                <c:pt idx="1">
                  <c:v>0.26051604433333331</c:v>
                </c:pt>
                <c:pt idx="2">
                  <c:v>0.27056921099999998</c:v>
                </c:pt>
                <c:pt idx="3">
                  <c:v>0.49590817700000001</c:v>
                </c:pt>
                <c:pt idx="4">
                  <c:v>0.353478668</c:v>
                </c:pt>
                <c:pt idx="5">
                  <c:v>0.260944593</c:v>
                </c:pt>
                <c:pt idx="6">
                  <c:v>0.23609447999999997</c:v>
                </c:pt>
                <c:pt idx="7">
                  <c:v>0.227004448</c:v>
                </c:pt>
                <c:pt idx="8">
                  <c:v>0.25003661499999996</c:v>
                </c:pt>
                <c:pt idx="9">
                  <c:v>0.17899378299999999</c:v>
                </c:pt>
                <c:pt idx="10">
                  <c:v>0.3291267063333333</c:v>
                </c:pt>
                <c:pt idx="11">
                  <c:v>0.3191232286666667</c:v>
                </c:pt>
                <c:pt idx="12">
                  <c:v>0.257440962</c:v>
                </c:pt>
                <c:pt idx="13">
                  <c:v>0.37585686800000001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E-4AFC-9EB0-776346D3C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47152"/>
        <c:axId val="64445904"/>
      </c:barChart>
      <c:catAx>
        <c:axId val="6444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45904"/>
        <c:crosses val="autoZero"/>
        <c:auto val="1"/>
        <c:lblAlgn val="ctr"/>
        <c:lblOffset val="100"/>
        <c:noMultiLvlLbl val="0"/>
      </c:catAx>
      <c:valAx>
        <c:axId val="6444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4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values'!$M$7:$M$14</c:f>
              <c:strCache>
                <c:ptCount val="8"/>
                <c:pt idx="0">
                  <c:v>wt 209</c:v>
                </c:pt>
                <c:pt idx="1">
                  <c:v>wt 212</c:v>
                </c:pt>
                <c:pt idx="2">
                  <c:v>het 210</c:v>
                </c:pt>
                <c:pt idx="3">
                  <c:v>her 211</c:v>
                </c:pt>
                <c:pt idx="4">
                  <c:v>het 213</c:v>
                </c:pt>
                <c:pt idx="5">
                  <c:v>hom 200</c:v>
                </c:pt>
                <c:pt idx="6">
                  <c:v>hom 215</c:v>
                </c:pt>
                <c:pt idx="7">
                  <c:v>hom 217</c:v>
                </c:pt>
              </c:strCache>
            </c:strRef>
          </c:cat>
          <c:val>
            <c:numRef>
              <c:f>'all values'!$N$7:$N$14</c:f>
              <c:numCache>
                <c:formatCode>General</c:formatCode>
                <c:ptCount val="8"/>
                <c:pt idx="0">
                  <c:v>694654.4668953931</c:v>
                </c:pt>
                <c:pt idx="1">
                  <c:v>737900.42482281697</c:v>
                </c:pt>
                <c:pt idx="2">
                  <c:v>647990.85338282702</c:v>
                </c:pt>
                <c:pt idx="3">
                  <c:v>794420.67581424117</c:v>
                </c:pt>
                <c:pt idx="4">
                  <c:v>793835.67830112367</c:v>
                </c:pt>
                <c:pt idx="5">
                  <c:v>342283.12419218611</c:v>
                </c:pt>
                <c:pt idx="6">
                  <c:v>692667.16642080096</c:v>
                </c:pt>
                <c:pt idx="7">
                  <c:v>630567.64132211858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F-4D8B-A8DD-B82BEED9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9310496"/>
        <c:axId val="1709297184"/>
      </c:barChart>
      <c:catAx>
        <c:axId val="170931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297184"/>
        <c:crosses val="autoZero"/>
        <c:auto val="1"/>
        <c:lblAlgn val="ctr"/>
        <c:lblOffset val="100"/>
        <c:noMultiLvlLbl val="0"/>
      </c:catAx>
      <c:valAx>
        <c:axId val="170929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31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values'!$M$16:$M$29</c:f>
              <c:strCache>
                <c:ptCount val="14"/>
                <c:pt idx="0">
                  <c:v>wt 230</c:v>
                </c:pt>
                <c:pt idx="1">
                  <c:v>wt 231</c:v>
                </c:pt>
                <c:pt idx="2">
                  <c:v>wt 239</c:v>
                </c:pt>
                <c:pt idx="3">
                  <c:v>wt 299</c:v>
                </c:pt>
                <c:pt idx="4">
                  <c:v>het 224</c:v>
                </c:pt>
                <c:pt idx="5">
                  <c:v>het 238</c:v>
                </c:pt>
                <c:pt idx="6">
                  <c:v>het 295</c:v>
                </c:pt>
                <c:pt idx="7">
                  <c:v>hom 223</c:v>
                </c:pt>
                <c:pt idx="8">
                  <c:v>hom 237</c:v>
                </c:pt>
                <c:pt idx="9">
                  <c:v>hom 275</c:v>
                </c:pt>
                <c:pt idx="10">
                  <c:v>hom 276</c:v>
                </c:pt>
                <c:pt idx="11">
                  <c:v>hom 296</c:v>
                </c:pt>
                <c:pt idx="12">
                  <c:v>hom 297</c:v>
                </c:pt>
                <c:pt idx="13">
                  <c:v>hom 298</c:v>
                </c:pt>
              </c:strCache>
            </c:strRef>
          </c:cat>
          <c:val>
            <c:numRef>
              <c:f>'all values'!$N$16:$N$29</c:f>
              <c:numCache>
                <c:formatCode>General</c:formatCode>
                <c:ptCount val="14"/>
                <c:pt idx="0">
                  <c:v>194992.84743470082</c:v>
                </c:pt>
                <c:pt idx="1">
                  <c:v>358479.09497284645</c:v>
                </c:pt>
                <c:pt idx="2">
                  <c:v>483973.61755545757</c:v>
                </c:pt>
                <c:pt idx="3">
                  <c:v>749506.94928863121</c:v>
                </c:pt>
                <c:pt idx="4">
                  <c:v>743552.07638699887</c:v>
                </c:pt>
                <c:pt idx="5">
                  <c:v>439517.67413724714</c:v>
                </c:pt>
                <c:pt idx="6">
                  <c:v>655213.06462996022</c:v>
                </c:pt>
                <c:pt idx="7">
                  <c:v>450067.35003446531</c:v>
                </c:pt>
                <c:pt idx="8">
                  <c:v>632592.72456535138</c:v>
                </c:pt>
                <c:pt idx="9">
                  <c:v>258419.97183905187</c:v>
                </c:pt>
                <c:pt idx="10">
                  <c:v>679400.95969567739</c:v>
                </c:pt>
                <c:pt idx="11">
                  <c:v>726166.72620406863</c:v>
                </c:pt>
                <c:pt idx="12">
                  <c:v>687328.44994572306</c:v>
                </c:pt>
                <c:pt idx="13">
                  <c:v>857797.11730415467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6-4392-8F93-C069944E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7643152"/>
        <c:axId val="1917651056"/>
      </c:barChart>
      <c:catAx>
        <c:axId val="191764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651056"/>
        <c:crosses val="autoZero"/>
        <c:auto val="1"/>
        <c:lblAlgn val="ctr"/>
        <c:lblOffset val="100"/>
        <c:noMultiLvlLbl val="0"/>
      </c:catAx>
      <c:valAx>
        <c:axId val="191765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64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542925</xdr:colOff>
      <xdr:row>32</xdr:row>
      <xdr:rowOff>142875</xdr:rowOff>
    </xdr:from>
    <xdr:to>
      <xdr:col>21</xdr:col>
      <xdr:colOff>238125</xdr:colOff>
      <xdr:row>47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400050</xdr:colOff>
      <xdr:row>49</xdr:row>
      <xdr:rowOff>66675</xdr:rowOff>
    </xdr:from>
    <xdr:to>
      <xdr:col>19</xdr:col>
      <xdr:colOff>95250</xdr:colOff>
      <xdr:row>63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457200</xdr:colOff>
      <xdr:row>3</xdr:row>
      <xdr:rowOff>19050</xdr:rowOff>
    </xdr:from>
    <xdr:to>
      <xdr:col>23</xdr:col>
      <xdr:colOff>152400</xdr:colOff>
      <xdr:row>17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466725</xdr:colOff>
      <xdr:row>18</xdr:row>
      <xdr:rowOff>152400</xdr:rowOff>
    </xdr:from>
    <xdr:to>
      <xdr:col>23</xdr:col>
      <xdr:colOff>161925</xdr:colOff>
      <xdr:row>33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9"/>
  <sheetViews>
    <sheetView tabSelected="1" topLeftCell="A26" zoomScaleNormal="100" workbookViewId="0">
      <selection activeCell="I53" sqref="I53:I59"/>
    </sheetView>
  </sheetViews>
  <sheetFormatPr defaultRowHeight="15" x14ac:dyDescent="0.25"/>
  <cols>
    <col min="4" max="4" width="12" bestFit="1" customWidth="1"/>
    <col min="9" max="9" width="26.140625" customWidth="1"/>
  </cols>
  <sheetData>
    <row r="2" spans="2:20" x14ac:dyDescent="0.25">
      <c r="B2" t="s">
        <v>0</v>
      </c>
      <c r="C2" t="s">
        <v>5</v>
      </c>
      <c r="G2" t="s">
        <v>4</v>
      </c>
      <c r="H2">
        <v>14</v>
      </c>
    </row>
    <row r="4" spans="2:20" x14ac:dyDescent="0.25">
      <c r="B4" t="s">
        <v>1</v>
      </c>
      <c r="C4">
        <v>2</v>
      </c>
      <c r="D4" t="s">
        <v>6</v>
      </c>
      <c r="G4" t="s">
        <v>1</v>
      </c>
      <c r="H4">
        <v>4</v>
      </c>
      <c r="I4" s="1">
        <v>230231239299</v>
      </c>
    </row>
    <row r="5" spans="2:20" x14ac:dyDescent="0.25">
      <c r="B5" t="s">
        <v>2</v>
      </c>
      <c r="C5">
        <v>3</v>
      </c>
      <c r="D5" t="s">
        <v>7</v>
      </c>
      <c r="G5" t="s">
        <v>2</v>
      </c>
      <c r="H5">
        <v>3</v>
      </c>
      <c r="I5" s="1">
        <v>224238295</v>
      </c>
    </row>
    <row r="6" spans="2:20" x14ac:dyDescent="0.25">
      <c r="B6" t="s">
        <v>3</v>
      </c>
      <c r="C6">
        <v>3</v>
      </c>
      <c r="D6" s="1">
        <v>200215217</v>
      </c>
      <c r="G6" t="s">
        <v>3</v>
      </c>
      <c r="H6">
        <v>7</v>
      </c>
      <c r="I6" s="2" t="s">
        <v>8</v>
      </c>
    </row>
    <row r="9" spans="2:20" ht="15.75" thickBot="1" x14ac:dyDescent="0.3">
      <c r="F9" t="s">
        <v>9</v>
      </c>
      <c r="G9" t="s">
        <v>10</v>
      </c>
      <c r="H9" t="s">
        <v>11</v>
      </c>
      <c r="I9" t="s">
        <v>12</v>
      </c>
      <c r="P9" t="s">
        <v>9</v>
      </c>
      <c r="Q9" t="s">
        <v>10</v>
      </c>
      <c r="R9" t="s">
        <v>11</v>
      </c>
      <c r="S9" t="s">
        <v>12</v>
      </c>
      <c r="T9" t="s">
        <v>17</v>
      </c>
    </row>
    <row r="10" spans="2:20" x14ac:dyDescent="0.25">
      <c r="C10" s="20" t="s">
        <v>13</v>
      </c>
      <c r="D10" s="21" t="s">
        <v>1</v>
      </c>
      <c r="E10" s="3">
        <v>209</v>
      </c>
      <c r="F10" s="3" t="s">
        <v>15</v>
      </c>
      <c r="G10" s="3" t="s">
        <v>15</v>
      </c>
      <c r="H10" s="12" t="s">
        <v>16</v>
      </c>
      <c r="I10" s="13" t="s">
        <v>16</v>
      </c>
      <c r="M10" s="20" t="s">
        <v>13</v>
      </c>
      <c r="N10" s="21" t="s">
        <v>1</v>
      </c>
      <c r="O10" s="3">
        <v>209</v>
      </c>
      <c r="P10">
        <v>29771.463</v>
      </c>
      <c r="Q10">
        <v>114629</v>
      </c>
      <c r="R10" s="12">
        <f>AVERAGE(R11)</f>
        <v>130932</v>
      </c>
      <c r="S10" s="13">
        <f>AVERAGE(S11)</f>
        <v>64141</v>
      </c>
      <c r="T10">
        <f>SUM(P10:S10)</f>
        <v>339473.46299999999</v>
      </c>
    </row>
    <row r="11" spans="2:20" ht="15.75" thickBot="1" x14ac:dyDescent="0.3">
      <c r="C11" s="20"/>
      <c r="D11" s="22"/>
      <c r="E11" s="5">
        <v>212</v>
      </c>
      <c r="F11" s="5" t="s">
        <v>15</v>
      </c>
      <c r="G11" s="5" t="s">
        <v>15</v>
      </c>
      <c r="H11" s="5" t="s">
        <v>15</v>
      </c>
      <c r="I11" s="6" t="s">
        <v>15</v>
      </c>
      <c r="M11" s="20"/>
      <c r="N11" s="22"/>
      <c r="O11" s="5">
        <v>212</v>
      </c>
      <c r="P11">
        <v>15198.17</v>
      </c>
      <c r="Q11">
        <v>114214</v>
      </c>
      <c r="R11">
        <v>130932</v>
      </c>
      <c r="S11">
        <v>64141</v>
      </c>
      <c r="T11">
        <f t="shared" ref="T11:T32" si="0">SUM(P11:S11)</f>
        <v>324485.17</v>
      </c>
    </row>
    <row r="12" spans="2:20" x14ac:dyDescent="0.25">
      <c r="C12" s="20"/>
      <c r="D12" s="23" t="s">
        <v>2</v>
      </c>
      <c r="E12" s="3">
        <v>210</v>
      </c>
      <c r="F12" s="3" t="s">
        <v>15</v>
      </c>
      <c r="G12" s="3" t="s">
        <v>15</v>
      </c>
      <c r="H12" s="3" t="s">
        <v>15</v>
      </c>
      <c r="I12" s="13" t="s">
        <v>16</v>
      </c>
      <c r="M12" s="20"/>
      <c r="N12" s="23" t="s">
        <v>2</v>
      </c>
      <c r="O12" s="3">
        <v>210</v>
      </c>
      <c r="P12">
        <v>13225.94</v>
      </c>
      <c r="Q12">
        <v>121095</v>
      </c>
      <c r="R12">
        <v>101010</v>
      </c>
      <c r="S12" s="13">
        <f>AVERAGE(S13:S14)</f>
        <v>48005.25</v>
      </c>
      <c r="T12">
        <f t="shared" si="0"/>
        <v>283336.19</v>
      </c>
    </row>
    <row r="13" spans="2:20" x14ac:dyDescent="0.25">
      <c r="C13" s="20"/>
      <c r="D13" s="24"/>
      <c r="E13" s="9">
        <v>211</v>
      </c>
      <c r="F13" s="10" t="s">
        <v>16</v>
      </c>
      <c r="G13" s="9" t="s">
        <v>15</v>
      </c>
      <c r="H13" s="9" t="s">
        <v>15</v>
      </c>
      <c r="I13" s="8" t="s">
        <v>15</v>
      </c>
      <c r="M13" s="20"/>
      <c r="N13" s="24"/>
      <c r="O13" s="9">
        <v>211</v>
      </c>
      <c r="P13" s="10">
        <f>AVERAGE(P12,P14)</f>
        <v>14007.987499999999</v>
      </c>
      <c r="Q13">
        <v>169351</v>
      </c>
      <c r="R13">
        <v>131908.5</v>
      </c>
      <c r="S13">
        <v>53262.5</v>
      </c>
      <c r="T13">
        <f t="shared" si="0"/>
        <v>368529.98749999999</v>
      </c>
    </row>
    <row r="14" spans="2:20" ht="15.75" thickBot="1" x14ac:dyDescent="0.3">
      <c r="C14" s="20"/>
      <c r="D14" s="25"/>
      <c r="E14" s="5">
        <v>213</v>
      </c>
      <c r="F14" s="5" t="s">
        <v>15</v>
      </c>
      <c r="G14" s="5" t="s">
        <v>15</v>
      </c>
      <c r="H14" s="5" t="s">
        <v>15</v>
      </c>
      <c r="I14" s="6" t="s">
        <v>15</v>
      </c>
      <c r="M14" s="20"/>
      <c r="N14" s="25"/>
      <c r="O14" s="5">
        <v>213</v>
      </c>
      <c r="P14">
        <v>14790.035</v>
      </c>
      <c r="Q14">
        <v>113797</v>
      </c>
      <c r="R14">
        <v>122545</v>
      </c>
      <c r="S14">
        <v>42748</v>
      </c>
      <c r="T14">
        <f t="shared" si="0"/>
        <v>293880.03500000003</v>
      </c>
    </row>
    <row r="15" spans="2:20" x14ac:dyDescent="0.25">
      <c r="C15" s="20"/>
      <c r="D15" s="23" t="s">
        <v>3</v>
      </c>
      <c r="E15" s="3">
        <v>200</v>
      </c>
      <c r="F15" s="3" t="s">
        <v>15</v>
      </c>
      <c r="G15" s="3" t="s">
        <v>15</v>
      </c>
      <c r="H15" s="3" t="s">
        <v>15</v>
      </c>
      <c r="I15" s="4" t="s">
        <v>15</v>
      </c>
      <c r="M15" s="20"/>
      <c r="N15" s="23" t="s">
        <v>3</v>
      </c>
      <c r="O15" s="3">
        <v>200</v>
      </c>
      <c r="P15">
        <v>48016.28</v>
      </c>
      <c r="Q15">
        <v>52382</v>
      </c>
      <c r="R15">
        <v>19567</v>
      </c>
      <c r="S15">
        <v>6440</v>
      </c>
      <c r="T15">
        <f t="shared" si="0"/>
        <v>126405.28</v>
      </c>
    </row>
    <row r="16" spans="2:20" x14ac:dyDescent="0.25">
      <c r="C16" s="20"/>
      <c r="D16" s="24"/>
      <c r="E16" s="9">
        <v>215</v>
      </c>
      <c r="F16" s="9" t="s">
        <v>15</v>
      </c>
      <c r="G16" s="9" t="s">
        <v>15</v>
      </c>
      <c r="H16" s="9" t="s">
        <v>15</v>
      </c>
      <c r="I16" s="8" t="s">
        <v>15</v>
      </c>
      <c r="M16" s="20"/>
      <c r="N16" s="24"/>
      <c r="O16" s="9">
        <v>215</v>
      </c>
      <c r="P16">
        <v>42504.767999999996</v>
      </c>
      <c r="Q16">
        <v>114103.5</v>
      </c>
      <c r="R16">
        <v>151334</v>
      </c>
      <c r="S16">
        <v>44455</v>
      </c>
      <c r="T16">
        <f t="shared" si="0"/>
        <v>352397.26799999998</v>
      </c>
    </row>
    <row r="17" spans="3:20" ht="15.75" thickBot="1" x14ac:dyDescent="0.3">
      <c r="C17" s="20"/>
      <c r="D17" s="25"/>
      <c r="E17" s="5">
        <v>217</v>
      </c>
      <c r="F17" s="11" t="s">
        <v>16</v>
      </c>
      <c r="G17" s="11" t="s">
        <v>16</v>
      </c>
      <c r="H17" s="5" t="s">
        <v>15</v>
      </c>
      <c r="I17" s="6" t="s">
        <v>15</v>
      </c>
      <c r="M17" s="20"/>
      <c r="N17" s="25"/>
      <c r="O17" s="5">
        <v>217</v>
      </c>
      <c r="P17" s="11">
        <f>AVERAGE(P15:P16)</f>
        <v>45260.523999999998</v>
      </c>
      <c r="Q17" s="11">
        <f>AVERAGE(Q15:Q16)</f>
        <v>83242.75</v>
      </c>
      <c r="R17">
        <v>234446</v>
      </c>
      <c r="S17">
        <v>53545</v>
      </c>
      <c r="T17">
        <f t="shared" si="0"/>
        <v>416494.27399999998</v>
      </c>
    </row>
    <row r="18" spans="3:20" ht="15.75" thickBot="1" x14ac:dyDescent="0.3"/>
    <row r="19" spans="3:20" x14ac:dyDescent="0.25">
      <c r="C19" s="20" t="s">
        <v>14</v>
      </c>
      <c r="D19" s="21" t="s">
        <v>1</v>
      </c>
      <c r="E19" s="3">
        <v>230</v>
      </c>
      <c r="F19" s="3" t="s">
        <v>15</v>
      </c>
      <c r="G19" s="3" t="s">
        <v>15</v>
      </c>
      <c r="H19" s="3" t="s">
        <v>15</v>
      </c>
      <c r="I19" s="4" t="s">
        <v>15</v>
      </c>
      <c r="M19" s="20" t="s">
        <v>14</v>
      </c>
      <c r="N19" s="21" t="s">
        <v>1</v>
      </c>
      <c r="O19" s="3">
        <v>230</v>
      </c>
      <c r="P19">
        <v>7453.7449999999999</v>
      </c>
      <c r="Q19">
        <v>14863</v>
      </c>
      <c r="R19">
        <v>132641.5</v>
      </c>
      <c r="S19">
        <v>31111</v>
      </c>
      <c r="T19">
        <f t="shared" si="0"/>
        <v>186069.245</v>
      </c>
    </row>
    <row r="20" spans="3:20" ht="15.75" thickBot="1" x14ac:dyDescent="0.3">
      <c r="C20" s="20"/>
      <c r="D20" s="26"/>
      <c r="E20" s="9">
        <v>231</v>
      </c>
      <c r="F20" s="11" t="s">
        <v>16</v>
      </c>
      <c r="G20" s="9" t="s">
        <v>15</v>
      </c>
      <c r="H20" s="10" t="s">
        <v>16</v>
      </c>
      <c r="I20" s="8" t="s">
        <v>15</v>
      </c>
      <c r="M20" s="20"/>
      <c r="N20" s="26"/>
      <c r="O20" s="9">
        <v>231</v>
      </c>
      <c r="P20" s="11">
        <f>AVERAGE(P22,P19)</f>
        <v>8788.2109999999993</v>
      </c>
      <c r="Q20">
        <v>42688</v>
      </c>
      <c r="R20" s="10">
        <f>AVERAGE(R19,R21:R22)</f>
        <v>197923.83333333334</v>
      </c>
      <c r="S20">
        <v>11116</v>
      </c>
      <c r="T20">
        <f t="shared" si="0"/>
        <v>260516.04433333332</v>
      </c>
    </row>
    <row r="21" spans="3:20" ht="15.75" thickBot="1" x14ac:dyDescent="0.3">
      <c r="C21" s="20"/>
      <c r="D21" s="26"/>
      <c r="E21" s="9">
        <v>239</v>
      </c>
      <c r="F21" s="11" t="s">
        <v>16</v>
      </c>
      <c r="G21" s="9" t="s">
        <v>15</v>
      </c>
      <c r="H21" s="9" t="s">
        <v>15</v>
      </c>
      <c r="I21" s="8" t="s">
        <v>15</v>
      </c>
      <c r="M21" s="20"/>
      <c r="N21" s="26"/>
      <c r="O21" s="9">
        <v>239</v>
      </c>
      <c r="P21" s="11">
        <f>AVERAGE(P22,P19)</f>
        <v>8788.2109999999993</v>
      </c>
      <c r="Q21">
        <v>67260.5</v>
      </c>
      <c r="R21">
        <v>146138</v>
      </c>
      <c r="S21">
        <v>48382.5</v>
      </c>
      <c r="T21">
        <f t="shared" si="0"/>
        <v>270569.21100000001</v>
      </c>
    </row>
    <row r="22" spans="3:20" ht="15.75" thickBot="1" x14ac:dyDescent="0.3">
      <c r="C22" s="20"/>
      <c r="D22" s="22"/>
      <c r="E22" s="5">
        <v>299</v>
      </c>
      <c r="F22" s="5" t="s">
        <v>15</v>
      </c>
      <c r="G22" s="5" t="s">
        <v>15</v>
      </c>
      <c r="H22" s="5" t="s">
        <v>15</v>
      </c>
      <c r="I22" s="6" t="s">
        <v>15</v>
      </c>
      <c r="M22" s="20"/>
      <c r="N22" s="22"/>
      <c r="O22" s="5">
        <v>299</v>
      </c>
      <c r="P22">
        <v>10122.677</v>
      </c>
      <c r="Q22">
        <v>108718.5</v>
      </c>
      <c r="R22">
        <v>314992</v>
      </c>
      <c r="S22">
        <v>62075</v>
      </c>
      <c r="T22">
        <f t="shared" si="0"/>
        <v>495908.17700000003</v>
      </c>
    </row>
    <row r="23" spans="3:20" x14ac:dyDescent="0.25">
      <c r="C23" s="20"/>
      <c r="D23" s="21" t="s">
        <v>2</v>
      </c>
      <c r="E23" s="3">
        <v>224</v>
      </c>
      <c r="F23" s="3" t="s">
        <v>15</v>
      </c>
      <c r="G23" s="3" t="s">
        <v>15</v>
      </c>
      <c r="H23" s="3" t="s">
        <v>15</v>
      </c>
      <c r="I23" s="4" t="s">
        <v>15</v>
      </c>
      <c r="M23" s="20"/>
      <c r="N23" s="21" t="s">
        <v>2</v>
      </c>
      <c r="O23" s="3">
        <v>224</v>
      </c>
      <c r="P23">
        <v>11256.668</v>
      </c>
      <c r="Q23">
        <v>106854</v>
      </c>
      <c r="R23">
        <v>164591</v>
      </c>
      <c r="S23">
        <v>70777</v>
      </c>
      <c r="T23">
        <f t="shared" si="0"/>
        <v>353478.66800000001</v>
      </c>
    </row>
    <row r="24" spans="3:20" x14ac:dyDescent="0.25">
      <c r="C24" s="20"/>
      <c r="D24" s="26"/>
      <c r="E24" s="9">
        <v>238</v>
      </c>
      <c r="F24" s="9" t="s">
        <v>15</v>
      </c>
      <c r="G24" s="9" t="s">
        <v>15</v>
      </c>
      <c r="H24" s="9" t="s">
        <v>15</v>
      </c>
      <c r="I24" s="8" t="s">
        <v>15</v>
      </c>
      <c r="M24" s="20"/>
      <c r="N24" s="26"/>
      <c r="O24" s="9">
        <v>238</v>
      </c>
      <c r="P24">
        <v>5227.5929999999998</v>
      </c>
      <c r="Q24">
        <v>75818</v>
      </c>
      <c r="R24">
        <v>159613</v>
      </c>
      <c r="S24">
        <v>20286</v>
      </c>
      <c r="T24">
        <f t="shared" si="0"/>
        <v>260944.59299999999</v>
      </c>
    </row>
    <row r="25" spans="3:20" ht="15.75" thickBot="1" x14ac:dyDescent="0.3">
      <c r="C25" s="20"/>
      <c r="D25" s="22"/>
      <c r="E25" s="5">
        <v>295</v>
      </c>
      <c r="F25" s="5" t="s">
        <v>15</v>
      </c>
      <c r="G25" s="5" t="s">
        <v>15</v>
      </c>
      <c r="H25" s="5" t="s">
        <v>15</v>
      </c>
      <c r="I25" s="6" t="s">
        <v>15</v>
      </c>
      <c r="M25" s="20"/>
      <c r="N25" s="22"/>
      <c r="O25" s="5">
        <v>295</v>
      </c>
      <c r="P25">
        <v>14942.98</v>
      </c>
      <c r="Q25">
        <v>75368</v>
      </c>
      <c r="R25">
        <v>112730</v>
      </c>
      <c r="S25">
        <v>33053.5</v>
      </c>
      <c r="T25">
        <f t="shared" si="0"/>
        <v>236094.47999999998</v>
      </c>
    </row>
    <row r="26" spans="3:20" x14ac:dyDescent="0.25">
      <c r="C26" s="20"/>
      <c r="D26" s="27" t="s">
        <v>3</v>
      </c>
      <c r="E26" s="3">
        <v>223</v>
      </c>
      <c r="F26" s="3" t="s">
        <v>15</v>
      </c>
      <c r="G26" s="3" t="s">
        <v>43</v>
      </c>
      <c r="H26" s="3" t="s">
        <v>15</v>
      </c>
      <c r="I26" s="4"/>
      <c r="M26" s="20"/>
      <c r="N26" s="27" t="s">
        <v>3</v>
      </c>
      <c r="O26" s="3">
        <v>223</v>
      </c>
      <c r="P26">
        <v>6375.9480000000003</v>
      </c>
      <c r="Q26">
        <v>85840</v>
      </c>
      <c r="R26">
        <v>101389</v>
      </c>
      <c r="S26">
        <v>33399.5</v>
      </c>
      <c r="T26">
        <f t="shared" si="0"/>
        <v>227004.448</v>
      </c>
    </row>
    <row r="27" spans="3:20" x14ac:dyDescent="0.25">
      <c r="C27" s="20"/>
      <c r="D27" s="28"/>
      <c r="E27" s="9">
        <v>237</v>
      </c>
      <c r="F27" s="9" t="s">
        <v>15</v>
      </c>
      <c r="G27" s="9" t="s">
        <v>15</v>
      </c>
      <c r="H27" s="9" t="s">
        <v>15</v>
      </c>
      <c r="I27" s="8" t="s">
        <v>15</v>
      </c>
      <c r="M27" s="20"/>
      <c r="N27" s="28"/>
      <c r="O27" s="9">
        <v>237</v>
      </c>
      <c r="P27">
        <v>44672.614999999998</v>
      </c>
      <c r="Q27">
        <v>53914</v>
      </c>
      <c r="R27">
        <v>132823</v>
      </c>
      <c r="S27">
        <v>18627</v>
      </c>
      <c r="T27">
        <f t="shared" si="0"/>
        <v>250036.61499999999</v>
      </c>
    </row>
    <row r="28" spans="3:20" x14ac:dyDescent="0.25">
      <c r="C28" s="20"/>
      <c r="D28" s="28"/>
      <c r="E28" s="9">
        <v>275</v>
      </c>
      <c r="F28" s="9" t="s">
        <v>15</v>
      </c>
      <c r="G28" s="9" t="s">
        <v>15</v>
      </c>
      <c r="H28" s="9" t="s">
        <v>15</v>
      </c>
      <c r="I28" s="8" t="s">
        <v>15</v>
      </c>
      <c r="M28" s="20"/>
      <c r="N28" s="28"/>
      <c r="O28" s="9">
        <v>275</v>
      </c>
      <c r="P28">
        <v>28635.782999999999</v>
      </c>
      <c r="Q28">
        <v>35900</v>
      </c>
      <c r="R28">
        <v>87796</v>
      </c>
      <c r="S28">
        <v>26662</v>
      </c>
      <c r="T28">
        <f t="shared" si="0"/>
        <v>178993.783</v>
      </c>
    </row>
    <row r="29" spans="3:20" x14ac:dyDescent="0.25">
      <c r="C29" s="20"/>
      <c r="D29" s="28"/>
      <c r="E29" s="9">
        <v>276</v>
      </c>
      <c r="F29" s="10" t="s">
        <v>16</v>
      </c>
      <c r="G29" s="10" t="s">
        <v>16</v>
      </c>
      <c r="H29" s="9" t="s">
        <v>15</v>
      </c>
      <c r="I29" s="8" t="s">
        <v>15</v>
      </c>
      <c r="M29" s="20"/>
      <c r="N29" s="28"/>
      <c r="O29" s="9">
        <v>276</v>
      </c>
      <c r="P29" s="10">
        <f>AVERAGE(P26:P28,P30:P32)</f>
        <v>22002.039666666664</v>
      </c>
      <c r="Q29" s="10">
        <f>AVERAGE(Q26:Q28,Q30:Q32)</f>
        <v>82162.666666666672</v>
      </c>
      <c r="R29">
        <v>159294</v>
      </c>
      <c r="S29">
        <v>65668</v>
      </c>
      <c r="T29">
        <f t="shared" si="0"/>
        <v>329126.70633333334</v>
      </c>
    </row>
    <row r="30" spans="3:20" x14ac:dyDescent="0.25">
      <c r="C30" s="20"/>
      <c r="D30" s="28"/>
      <c r="E30" s="9">
        <v>296</v>
      </c>
      <c r="F30" s="9" t="s">
        <v>15</v>
      </c>
      <c r="G30" s="9" t="s">
        <v>15</v>
      </c>
      <c r="H30" s="9" t="s">
        <v>15</v>
      </c>
      <c r="I30" s="10" t="s">
        <v>16</v>
      </c>
      <c r="M30" s="20"/>
      <c r="N30" s="28"/>
      <c r="O30" s="9">
        <v>296</v>
      </c>
      <c r="P30">
        <v>15389.562</v>
      </c>
      <c r="Q30">
        <v>106213</v>
      </c>
      <c r="R30">
        <v>152968.5</v>
      </c>
      <c r="S30" s="10">
        <f>AVERAGE(S26:S29,S31:S32)</f>
        <v>44552.166666666664</v>
      </c>
      <c r="T30">
        <f t="shared" si="0"/>
        <v>319123.22866666672</v>
      </c>
    </row>
    <row r="31" spans="3:20" x14ac:dyDescent="0.25">
      <c r="C31" s="20"/>
      <c r="D31" s="28"/>
      <c r="E31" s="9">
        <v>297</v>
      </c>
      <c r="F31" s="9" t="s">
        <v>15</v>
      </c>
      <c r="G31" s="9" t="s">
        <v>15</v>
      </c>
      <c r="H31" s="9" t="s">
        <v>15</v>
      </c>
      <c r="I31" s="8" t="s">
        <v>15</v>
      </c>
      <c r="M31" s="20"/>
      <c r="N31" s="28"/>
      <c r="O31" s="9">
        <v>297</v>
      </c>
      <c r="P31">
        <v>8984.4619999999995</v>
      </c>
      <c r="Q31">
        <v>81827</v>
      </c>
      <c r="R31">
        <v>122580</v>
      </c>
      <c r="S31">
        <v>44049.5</v>
      </c>
      <c r="T31">
        <f t="shared" si="0"/>
        <v>257440.962</v>
      </c>
    </row>
    <row r="32" spans="3:20" ht="15.75" thickBot="1" x14ac:dyDescent="0.3">
      <c r="C32" s="20"/>
      <c r="D32" s="29"/>
      <c r="E32" s="5">
        <v>298</v>
      </c>
      <c r="F32" s="5" t="s">
        <v>15</v>
      </c>
      <c r="G32" s="5" t="s">
        <v>15</v>
      </c>
      <c r="H32" s="5" t="s">
        <v>15</v>
      </c>
      <c r="I32" s="6" t="s">
        <v>15</v>
      </c>
      <c r="M32" s="20"/>
      <c r="N32" s="29"/>
      <c r="O32" s="5">
        <v>298</v>
      </c>
      <c r="P32">
        <v>27953.867999999999</v>
      </c>
      <c r="Q32">
        <v>129282</v>
      </c>
      <c r="R32">
        <v>139714</v>
      </c>
      <c r="S32">
        <v>78907</v>
      </c>
      <c r="T32">
        <f t="shared" si="0"/>
        <v>375856.86800000002</v>
      </c>
    </row>
    <row r="36" spans="7:9" x14ac:dyDescent="0.25">
      <c r="H36" t="s">
        <v>17</v>
      </c>
      <c r="I36" t="s">
        <v>42</v>
      </c>
    </row>
    <row r="37" spans="7:9" x14ac:dyDescent="0.25">
      <c r="G37" t="s">
        <v>18</v>
      </c>
      <c r="H37">
        <v>339473.46299999999</v>
      </c>
      <c r="I37">
        <f>H37*10^-6</f>
        <v>0.33947346299999998</v>
      </c>
    </row>
    <row r="38" spans="7:9" x14ac:dyDescent="0.25">
      <c r="G38" t="s">
        <v>19</v>
      </c>
      <c r="H38">
        <v>324485.17</v>
      </c>
      <c r="I38">
        <f>H38*10^-6</f>
        <v>0.32448516999999999</v>
      </c>
    </row>
    <row r="39" spans="7:9" x14ac:dyDescent="0.25">
      <c r="G39" t="s">
        <v>21</v>
      </c>
      <c r="H39">
        <v>283336.19</v>
      </c>
      <c r="I39">
        <f>H39*10^-6</f>
        <v>0.28333618999999999</v>
      </c>
    </row>
    <row r="40" spans="7:9" x14ac:dyDescent="0.25">
      <c r="G40" t="s">
        <v>20</v>
      </c>
      <c r="H40">
        <v>368529.98749999999</v>
      </c>
      <c r="I40">
        <f>H40*10^-6</f>
        <v>0.36852998749999999</v>
      </c>
    </row>
    <row r="41" spans="7:9" x14ac:dyDescent="0.25">
      <c r="G41" t="s">
        <v>22</v>
      </c>
      <c r="H41">
        <v>293880.03500000003</v>
      </c>
      <c r="I41">
        <f>H41*10^-6</f>
        <v>0.29388003500000004</v>
      </c>
    </row>
    <row r="42" spans="7:9" x14ac:dyDescent="0.25">
      <c r="G42" t="s">
        <v>23</v>
      </c>
      <c r="H42">
        <v>126405.28</v>
      </c>
      <c r="I42">
        <f>H42*10^-6</f>
        <v>0.12640527999999998</v>
      </c>
    </row>
    <row r="43" spans="7:9" x14ac:dyDescent="0.25">
      <c r="G43" t="s">
        <v>24</v>
      </c>
      <c r="H43">
        <v>352397.26799999998</v>
      </c>
      <c r="I43">
        <f>H43*10^-6</f>
        <v>0.35239726799999999</v>
      </c>
    </row>
    <row r="44" spans="7:9" x14ac:dyDescent="0.25">
      <c r="G44" t="s">
        <v>25</v>
      </c>
      <c r="H44">
        <v>416494.27399999998</v>
      </c>
      <c r="I44">
        <f>H44*10^-6</f>
        <v>0.41649427399999994</v>
      </c>
    </row>
    <row r="46" spans="7:9" x14ac:dyDescent="0.25">
      <c r="G46" t="s">
        <v>26</v>
      </c>
      <c r="H46">
        <v>186069.245</v>
      </c>
      <c r="I46">
        <f>H46*10^-6</f>
        <v>0.18606924499999999</v>
      </c>
    </row>
    <row r="47" spans="7:9" x14ac:dyDescent="0.25">
      <c r="G47" t="s">
        <v>27</v>
      </c>
      <c r="H47">
        <v>260516.04433333332</v>
      </c>
      <c r="I47">
        <f>H47*10^-6</f>
        <v>0.26051604433333331</v>
      </c>
    </row>
    <row r="48" spans="7:9" x14ac:dyDescent="0.25">
      <c r="G48" t="s">
        <v>28</v>
      </c>
      <c r="H48">
        <v>270569.21100000001</v>
      </c>
      <c r="I48">
        <f>H48*10^-6</f>
        <v>0.27056921099999998</v>
      </c>
    </row>
    <row r="49" spans="7:9" x14ac:dyDescent="0.25">
      <c r="G49" t="s">
        <v>29</v>
      </c>
      <c r="H49">
        <v>495908.17700000003</v>
      </c>
      <c r="I49">
        <f>H49*10^-6</f>
        <v>0.49590817700000001</v>
      </c>
    </row>
    <row r="50" spans="7:9" x14ac:dyDescent="0.25">
      <c r="G50" t="s">
        <v>30</v>
      </c>
      <c r="H50">
        <v>353478.66800000001</v>
      </c>
      <c r="I50">
        <f>H50*10^-6</f>
        <v>0.353478668</v>
      </c>
    </row>
    <row r="51" spans="7:9" x14ac:dyDescent="0.25">
      <c r="G51" t="s">
        <v>31</v>
      </c>
      <c r="H51">
        <v>260944.59299999999</v>
      </c>
      <c r="I51">
        <f>H51*10^-6</f>
        <v>0.260944593</v>
      </c>
    </row>
    <row r="52" spans="7:9" x14ac:dyDescent="0.25">
      <c r="G52" t="s">
        <v>32</v>
      </c>
      <c r="H52">
        <v>236094.47999999998</v>
      </c>
      <c r="I52">
        <f>H52*10^-6</f>
        <v>0.23609447999999997</v>
      </c>
    </row>
    <row r="53" spans="7:9" x14ac:dyDescent="0.25">
      <c r="G53" t="s">
        <v>33</v>
      </c>
      <c r="H53">
        <v>227004.448</v>
      </c>
      <c r="I53">
        <f>H53*10^-6</f>
        <v>0.227004448</v>
      </c>
    </row>
    <row r="54" spans="7:9" x14ac:dyDescent="0.25">
      <c r="G54" t="s">
        <v>34</v>
      </c>
      <c r="H54">
        <v>250036.61499999999</v>
      </c>
      <c r="I54">
        <f>H54*10^-6</f>
        <v>0.25003661499999996</v>
      </c>
    </row>
    <row r="55" spans="7:9" x14ac:dyDescent="0.25">
      <c r="G55" t="s">
        <v>35</v>
      </c>
      <c r="H55">
        <v>178993.783</v>
      </c>
      <c r="I55">
        <f>H55*10^-6</f>
        <v>0.17899378299999999</v>
      </c>
    </row>
    <row r="56" spans="7:9" x14ac:dyDescent="0.25">
      <c r="G56" t="s">
        <v>36</v>
      </c>
      <c r="H56">
        <v>329126.70633333334</v>
      </c>
      <c r="I56">
        <f>H56*10^-6</f>
        <v>0.3291267063333333</v>
      </c>
    </row>
    <row r="57" spans="7:9" x14ac:dyDescent="0.25">
      <c r="G57" t="s">
        <v>37</v>
      </c>
      <c r="H57">
        <v>319123.22866666672</v>
      </c>
      <c r="I57">
        <f>H57*10^-6</f>
        <v>0.3191232286666667</v>
      </c>
    </row>
    <row r="58" spans="7:9" x14ac:dyDescent="0.25">
      <c r="G58" t="s">
        <v>38</v>
      </c>
      <c r="H58">
        <v>257440.962</v>
      </c>
      <c r="I58">
        <f>H58*10^-6</f>
        <v>0.257440962</v>
      </c>
    </row>
    <row r="59" spans="7:9" x14ac:dyDescent="0.25">
      <c r="G59" t="s">
        <v>39</v>
      </c>
      <c r="H59">
        <v>375856.86800000002</v>
      </c>
      <c r="I59">
        <f>H59*10^-6</f>
        <v>0.37585686800000001</v>
      </c>
    </row>
  </sheetData>
  <mergeCells count="16">
    <mergeCell ref="M10:M17"/>
    <mergeCell ref="N10:N11"/>
    <mergeCell ref="N12:N14"/>
    <mergeCell ref="N15:N17"/>
    <mergeCell ref="M19:M32"/>
    <mergeCell ref="N19:N22"/>
    <mergeCell ref="N23:N25"/>
    <mergeCell ref="N26:N32"/>
    <mergeCell ref="C10:C17"/>
    <mergeCell ref="D10:D11"/>
    <mergeCell ref="D12:D14"/>
    <mergeCell ref="D15:D17"/>
    <mergeCell ref="C19:C32"/>
    <mergeCell ref="D19:D22"/>
    <mergeCell ref="D23:D25"/>
    <mergeCell ref="D26:D3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34"/>
  <sheetViews>
    <sheetView topLeftCell="A2" workbookViewId="0">
      <selection activeCell="M7" sqref="M7:M29"/>
    </sheetView>
  </sheetViews>
  <sheetFormatPr defaultRowHeight="15" x14ac:dyDescent="0.25"/>
  <cols>
    <col min="14" max="14" width="12" bestFit="1" customWidth="1"/>
  </cols>
  <sheetData>
    <row r="5" spans="2:15" x14ac:dyDescent="0.25">
      <c r="N5" t="s">
        <v>41</v>
      </c>
      <c r="O5" t="s">
        <v>42</v>
      </c>
    </row>
    <row r="6" spans="2:15" ht="15.75" thickBot="1" x14ac:dyDescent="0.3">
      <c r="E6" t="s">
        <v>9</v>
      </c>
      <c r="F6" t="s">
        <v>10</v>
      </c>
      <c r="G6" t="s">
        <v>11</v>
      </c>
      <c r="H6" t="s">
        <v>12</v>
      </c>
      <c r="I6" t="s">
        <v>17</v>
      </c>
      <c r="N6" t="s">
        <v>17</v>
      </c>
    </row>
    <row r="7" spans="2:15" ht="15.75" thickBot="1" x14ac:dyDescent="0.3">
      <c r="B7" t="s">
        <v>13</v>
      </c>
      <c r="C7" s="14" t="s">
        <v>1</v>
      </c>
      <c r="D7" s="3">
        <v>209</v>
      </c>
      <c r="E7" s="3">
        <v>53394.93663750001</v>
      </c>
      <c r="F7" s="3">
        <v>497254.97265789309</v>
      </c>
      <c r="G7" s="11">
        <v>84594.107474999997</v>
      </c>
      <c r="H7" s="19">
        <v>59410.450125000003</v>
      </c>
      <c r="I7">
        <f>SUM(E7:H7)</f>
        <v>694654.4668953931</v>
      </c>
      <c r="L7" s="30" t="s">
        <v>1</v>
      </c>
      <c r="M7" t="s">
        <v>18</v>
      </c>
      <c r="N7">
        <v>694654.4668953931</v>
      </c>
      <c r="O7">
        <f>N7*10^-6</f>
        <v>0.69465446689539312</v>
      </c>
    </row>
    <row r="8" spans="2:15" ht="15.75" thickBot="1" x14ac:dyDescent="0.3">
      <c r="C8" s="15"/>
      <c r="D8" s="5">
        <v>212</v>
      </c>
      <c r="E8" s="5">
        <v>34994.358900000007</v>
      </c>
      <c r="F8" s="5">
        <v>558901.50832281704</v>
      </c>
      <c r="G8" s="5">
        <v>84594.107474999997</v>
      </c>
      <c r="H8" s="6">
        <v>59410.450125000003</v>
      </c>
      <c r="I8">
        <f t="shared" ref="I8:I29" si="0">SUM(E8:H8)</f>
        <v>737900.42482281697</v>
      </c>
      <c r="L8" s="30"/>
      <c r="M8" t="s">
        <v>19</v>
      </c>
      <c r="N8">
        <v>737900.42482281697</v>
      </c>
      <c r="O8">
        <f>N8*10^-6</f>
        <v>0.73790042482281692</v>
      </c>
    </row>
    <row r="9" spans="2:15" x14ac:dyDescent="0.25">
      <c r="C9" s="14" t="s">
        <v>2</v>
      </c>
      <c r="D9" s="3">
        <v>210</v>
      </c>
      <c r="E9" s="3">
        <v>28166.972625000002</v>
      </c>
      <c r="F9" s="3">
        <v>486512.82975782698</v>
      </c>
      <c r="G9" s="3">
        <v>77901.721312500013</v>
      </c>
      <c r="H9" s="13">
        <f>AVERAGE(H10:H11)</f>
        <v>55409.329687500009</v>
      </c>
      <c r="I9">
        <f t="shared" si="0"/>
        <v>647990.85338282702</v>
      </c>
      <c r="L9" s="30" t="s">
        <v>2</v>
      </c>
      <c r="M9" t="s">
        <v>21</v>
      </c>
      <c r="N9">
        <v>647990.85338282702</v>
      </c>
      <c r="O9">
        <f t="shared" ref="O9:O29" si="1">N9*10^-6</f>
        <v>0.64799085338282703</v>
      </c>
    </row>
    <row r="10" spans="2:15" x14ac:dyDescent="0.25">
      <c r="C10" s="16"/>
      <c r="D10" s="7">
        <v>211</v>
      </c>
      <c r="E10" s="17">
        <f>AVERAGE(E9,E11)</f>
        <v>27940.551018750004</v>
      </c>
      <c r="F10" s="7">
        <v>618412.35502674116</v>
      </c>
      <c r="G10" s="7">
        <v>94753.749993750011</v>
      </c>
      <c r="H10" s="8">
        <v>53314.019775000008</v>
      </c>
      <c r="I10">
        <f t="shared" si="0"/>
        <v>794420.67581424117</v>
      </c>
      <c r="L10" s="30"/>
      <c r="M10" t="s">
        <v>20</v>
      </c>
      <c r="N10">
        <v>794420.67581424117</v>
      </c>
      <c r="O10">
        <f>N10*10^-6</f>
        <v>0.79442067581424114</v>
      </c>
    </row>
    <row r="11" spans="2:15" ht="15.75" thickBot="1" x14ac:dyDescent="0.3">
      <c r="C11" s="15"/>
      <c r="D11" s="5">
        <v>213</v>
      </c>
      <c r="E11" s="5">
        <v>27714.129412500006</v>
      </c>
      <c r="F11" s="5">
        <v>622616.42930112372</v>
      </c>
      <c r="G11" s="5">
        <v>86000.479987500003</v>
      </c>
      <c r="H11" s="6">
        <v>57504.639600000002</v>
      </c>
      <c r="I11">
        <f t="shared" si="0"/>
        <v>793835.67830112367</v>
      </c>
      <c r="L11" s="30"/>
      <c r="M11" t="s">
        <v>22</v>
      </c>
      <c r="N11">
        <v>793835.67830112367</v>
      </c>
      <c r="O11">
        <f>N11*10^-6</f>
        <v>0.79383567830112367</v>
      </c>
    </row>
    <row r="12" spans="2:15" x14ac:dyDescent="0.25">
      <c r="C12" s="14" t="s">
        <v>3</v>
      </c>
      <c r="D12" s="3">
        <v>200</v>
      </c>
      <c r="E12" s="3">
        <v>61902.85590000001</v>
      </c>
      <c r="F12" s="3">
        <v>261305.21002343606</v>
      </c>
      <c r="G12" s="3">
        <v>13630.435087500002</v>
      </c>
      <c r="H12" s="4">
        <v>5444.6231812500009</v>
      </c>
      <c r="I12">
        <f t="shared" si="0"/>
        <v>342283.12419218611</v>
      </c>
      <c r="L12" s="30" t="s">
        <v>3</v>
      </c>
      <c r="M12" t="s">
        <v>23</v>
      </c>
      <c r="N12">
        <v>342283.12419218611</v>
      </c>
      <c r="O12">
        <f t="shared" si="1"/>
        <v>0.34228312419218609</v>
      </c>
    </row>
    <row r="13" spans="2:15" x14ac:dyDescent="0.25">
      <c r="C13" s="16"/>
      <c r="D13" s="7">
        <v>215</v>
      </c>
      <c r="E13" s="7">
        <v>67279.563000000009</v>
      </c>
      <c r="F13" s="7">
        <v>471266.14987080102</v>
      </c>
      <c r="G13" s="7">
        <v>100651.840425</v>
      </c>
      <c r="H13" s="8">
        <v>53469.613125000003</v>
      </c>
      <c r="I13">
        <f t="shared" si="0"/>
        <v>692667.16642080096</v>
      </c>
      <c r="L13" s="30"/>
      <c r="M13" t="s">
        <v>24</v>
      </c>
      <c r="N13">
        <v>692667.16642080096</v>
      </c>
      <c r="O13">
        <f t="shared" si="1"/>
        <v>0.69266716642080095</v>
      </c>
    </row>
    <row r="14" spans="2:15" ht="15.75" thickBot="1" x14ac:dyDescent="0.3">
      <c r="C14" s="15"/>
      <c r="D14" s="5">
        <v>217</v>
      </c>
      <c r="E14" s="11">
        <f>AVERAGE(E12:E13)</f>
        <v>64591.209450000009</v>
      </c>
      <c r="F14" s="11">
        <f>AVERAGE(F12:F13)</f>
        <v>366285.67994711851</v>
      </c>
      <c r="G14" s="5">
        <v>142441.75968750002</v>
      </c>
      <c r="H14" s="6">
        <v>57248.992237500002</v>
      </c>
      <c r="I14">
        <f t="shared" si="0"/>
        <v>630567.64132211858</v>
      </c>
      <c r="L14" s="30"/>
      <c r="M14" t="s">
        <v>25</v>
      </c>
      <c r="N14">
        <v>630567.64132211858</v>
      </c>
      <c r="O14">
        <f t="shared" si="1"/>
        <v>0.63056764132211851</v>
      </c>
    </row>
    <row r="15" spans="2:15" ht="15.75" thickBot="1" x14ac:dyDescent="0.3"/>
    <row r="16" spans="2:15" x14ac:dyDescent="0.25">
      <c r="B16" t="s">
        <v>14</v>
      </c>
      <c r="C16" s="14" t="s">
        <v>1</v>
      </c>
      <c r="D16" s="3">
        <v>230</v>
      </c>
      <c r="E16" s="3">
        <v>15182.2083375</v>
      </c>
      <c r="F16" s="3">
        <v>98061.414578450815</v>
      </c>
      <c r="G16" s="3">
        <v>49729.444368750002</v>
      </c>
      <c r="H16" s="4">
        <v>32019.780150000006</v>
      </c>
      <c r="I16">
        <f t="shared" si="0"/>
        <v>194992.84743470082</v>
      </c>
      <c r="L16" s="30" t="s">
        <v>1</v>
      </c>
      <c r="M16" t="s">
        <v>26</v>
      </c>
      <c r="N16">
        <v>194992.84743470082</v>
      </c>
      <c r="O16">
        <f t="shared" si="1"/>
        <v>0.1949928474347008</v>
      </c>
    </row>
    <row r="17" spans="3:15" x14ac:dyDescent="0.25">
      <c r="C17" s="16"/>
      <c r="D17" s="7">
        <v>231</v>
      </c>
      <c r="E17" s="17">
        <f>AVERAGE(E16,E19)</f>
        <v>16869.293718749999</v>
      </c>
      <c r="F17" s="7">
        <v>247753.13983534643</v>
      </c>
      <c r="G17" s="17">
        <f>AVERAGE(G16,G18:G19)</f>
        <v>87953.474681250009</v>
      </c>
      <c r="H17" s="8">
        <v>5903.1867375000002</v>
      </c>
      <c r="I17">
        <f t="shared" si="0"/>
        <v>358479.09497284645</v>
      </c>
      <c r="L17" s="30"/>
      <c r="M17" t="s">
        <v>27</v>
      </c>
      <c r="N17">
        <v>358479.09497284645</v>
      </c>
      <c r="O17">
        <f t="shared" si="1"/>
        <v>0.35847909497284641</v>
      </c>
    </row>
    <row r="18" spans="3:15" x14ac:dyDescent="0.25">
      <c r="C18" s="16"/>
      <c r="D18" s="7">
        <v>239</v>
      </c>
      <c r="E18" s="17">
        <f>AVERAGE(E16,E19)</f>
        <v>16869.293718749999</v>
      </c>
      <c r="F18" s="7">
        <v>334398.17318670754</v>
      </c>
      <c r="G18" s="7">
        <v>94333.252724999998</v>
      </c>
      <c r="H18" s="8">
        <v>38372.897925000005</v>
      </c>
      <c r="I18">
        <f t="shared" si="0"/>
        <v>483973.61755545757</v>
      </c>
      <c r="L18" s="30"/>
      <c r="M18" t="s">
        <v>28</v>
      </c>
      <c r="N18">
        <v>483973.61755545757</v>
      </c>
      <c r="O18">
        <f t="shared" si="1"/>
        <v>0.48397361755545754</v>
      </c>
    </row>
    <row r="19" spans="3:15" ht="15.75" thickBot="1" x14ac:dyDescent="0.3">
      <c r="C19" s="15"/>
      <c r="D19" s="5">
        <v>299</v>
      </c>
      <c r="E19" s="5">
        <v>18556.379100000002</v>
      </c>
      <c r="F19" s="5">
        <v>565655.30917613115</v>
      </c>
      <c r="G19" s="5">
        <v>119797.72695000001</v>
      </c>
      <c r="H19" s="6">
        <v>45497.534062500003</v>
      </c>
      <c r="I19">
        <f t="shared" si="0"/>
        <v>749506.94928863121</v>
      </c>
      <c r="L19" s="30"/>
      <c r="M19" t="s">
        <v>29</v>
      </c>
      <c r="N19">
        <v>749506.94928863121</v>
      </c>
      <c r="O19">
        <f t="shared" si="1"/>
        <v>0.74950694928863115</v>
      </c>
    </row>
    <row r="20" spans="3:15" x14ac:dyDescent="0.25">
      <c r="C20" s="14" t="s">
        <v>2</v>
      </c>
      <c r="D20" s="3">
        <v>224</v>
      </c>
      <c r="E20" s="3">
        <v>22242.568612500003</v>
      </c>
      <c r="F20" s="3">
        <v>556306.7123369989</v>
      </c>
      <c r="G20" s="3">
        <v>118867.70306250002</v>
      </c>
      <c r="H20" s="4">
        <v>46135.092375000007</v>
      </c>
      <c r="I20">
        <f t="shared" si="0"/>
        <v>743552.07638699887</v>
      </c>
      <c r="L20" s="30" t="s">
        <v>2</v>
      </c>
      <c r="M20" t="s">
        <v>30</v>
      </c>
      <c r="N20">
        <v>743552.07638699887</v>
      </c>
      <c r="O20">
        <f t="shared" si="1"/>
        <v>0.74355207638699883</v>
      </c>
    </row>
    <row r="21" spans="3:15" x14ac:dyDescent="0.25">
      <c r="C21" s="16"/>
      <c r="D21" s="7">
        <v>238</v>
      </c>
      <c r="E21" s="7">
        <v>10924.400475</v>
      </c>
      <c r="F21" s="7">
        <v>338241.69220599718</v>
      </c>
      <c r="G21" s="7">
        <v>72077.1633</v>
      </c>
      <c r="H21" s="8">
        <v>18274.418156250002</v>
      </c>
      <c r="I21">
        <f t="shared" si="0"/>
        <v>439517.67413724714</v>
      </c>
      <c r="L21" s="30"/>
      <c r="M21" t="s">
        <v>31</v>
      </c>
      <c r="N21">
        <v>439517.67413724714</v>
      </c>
      <c r="O21">
        <f t="shared" si="1"/>
        <v>0.43951767413724713</v>
      </c>
    </row>
    <row r="22" spans="3:15" ht="15.75" thickBot="1" x14ac:dyDescent="0.3">
      <c r="C22" s="15"/>
      <c r="D22" s="5">
        <v>295</v>
      </c>
      <c r="E22" s="5">
        <v>23129.325900000003</v>
      </c>
      <c r="F22" s="5">
        <v>527224.32546121022</v>
      </c>
      <c r="G22" s="5">
        <v>71267.786662500002</v>
      </c>
      <c r="H22" s="6">
        <v>33591.62660625</v>
      </c>
      <c r="I22">
        <f t="shared" si="0"/>
        <v>655213.06462996022</v>
      </c>
      <c r="L22" s="30"/>
      <c r="M22" t="s">
        <v>32</v>
      </c>
      <c r="N22">
        <v>655213.06462996022</v>
      </c>
      <c r="O22">
        <f t="shared" si="1"/>
        <v>0.65521306462996021</v>
      </c>
    </row>
    <row r="23" spans="3:15" x14ac:dyDescent="0.25">
      <c r="C23" s="14" t="s">
        <v>3</v>
      </c>
      <c r="D23" s="3">
        <v>223</v>
      </c>
      <c r="E23" s="3">
        <v>11750.834137500002</v>
      </c>
      <c r="F23" s="3">
        <v>352292.53049696528</v>
      </c>
      <c r="G23" s="3">
        <v>46921.171612500009</v>
      </c>
      <c r="H23" s="4">
        <v>39102.813787500003</v>
      </c>
      <c r="I23">
        <f t="shared" si="0"/>
        <v>450067.35003446531</v>
      </c>
      <c r="L23" s="30" t="s">
        <v>3</v>
      </c>
      <c r="M23" t="s">
        <v>33</v>
      </c>
      <c r="N23">
        <v>450067.35003446531</v>
      </c>
      <c r="O23">
        <f t="shared" si="1"/>
        <v>0.4500673500344653</v>
      </c>
    </row>
    <row r="24" spans="3:15" x14ac:dyDescent="0.25">
      <c r="C24" s="16"/>
      <c r="D24" s="7">
        <v>237</v>
      </c>
      <c r="E24" s="7">
        <v>65480.670900000005</v>
      </c>
      <c r="F24" s="7">
        <v>481558.8005528514</v>
      </c>
      <c r="G24" s="7">
        <v>70782.493500000011</v>
      </c>
      <c r="H24" s="8">
        <v>14770.759612500002</v>
      </c>
      <c r="I24">
        <f t="shared" si="0"/>
        <v>632592.72456535138</v>
      </c>
      <c r="L24" s="30"/>
      <c r="M24" t="s">
        <v>34</v>
      </c>
      <c r="N24">
        <v>632592.72456535138</v>
      </c>
      <c r="O24">
        <f t="shared" si="1"/>
        <v>0.63259272456535132</v>
      </c>
    </row>
    <row r="25" spans="3:15" x14ac:dyDescent="0.25">
      <c r="C25" s="16"/>
      <c r="D25" s="7">
        <v>275</v>
      </c>
      <c r="E25" s="7">
        <v>44024.181525000007</v>
      </c>
      <c r="F25" s="7">
        <v>145832.58217655189</v>
      </c>
      <c r="G25" s="7">
        <v>52789.412250000008</v>
      </c>
      <c r="H25" s="8">
        <v>15773.795887500002</v>
      </c>
      <c r="I25">
        <f t="shared" si="0"/>
        <v>258419.97183905187</v>
      </c>
      <c r="L25" s="30"/>
      <c r="M25" t="s">
        <v>35</v>
      </c>
      <c r="N25">
        <v>258419.97183905187</v>
      </c>
      <c r="O25">
        <f t="shared" si="1"/>
        <v>0.25841997183905185</v>
      </c>
    </row>
    <row r="26" spans="3:15" x14ac:dyDescent="0.25">
      <c r="C26" s="16"/>
      <c r="D26" s="7">
        <v>276</v>
      </c>
      <c r="E26" s="17">
        <f>AVERAGE(E23:E25,E27:E29)</f>
        <v>35844.263306250003</v>
      </c>
      <c r="F26" s="17">
        <f>AVERAGE(F23:F25,F27:F29)</f>
        <v>452776.57592692744</v>
      </c>
      <c r="G26" s="7">
        <v>137218.77382500001</v>
      </c>
      <c r="H26" s="8">
        <v>53561.346637499999</v>
      </c>
      <c r="I26">
        <f t="shared" si="0"/>
        <v>679400.95969567739</v>
      </c>
      <c r="L26" s="30"/>
      <c r="M26" t="s">
        <v>36</v>
      </c>
      <c r="N26">
        <v>679400.95969567739</v>
      </c>
      <c r="O26">
        <f t="shared" si="1"/>
        <v>0.67940095969567738</v>
      </c>
    </row>
    <row r="27" spans="3:15" x14ac:dyDescent="0.25">
      <c r="C27" s="16"/>
      <c r="D27" s="7">
        <v>296</v>
      </c>
      <c r="E27" s="7">
        <v>22540.234499999999</v>
      </c>
      <c r="F27" s="7">
        <v>555509.28429781855</v>
      </c>
      <c r="G27" s="7">
        <v>108900.57611250001</v>
      </c>
      <c r="H27" s="18">
        <f>AVERAGE(H23:H26,H28:H29)</f>
        <v>39216.631293750004</v>
      </c>
      <c r="I27">
        <f t="shared" si="0"/>
        <v>726166.72620406863</v>
      </c>
      <c r="L27" s="30"/>
      <c r="M27" t="s">
        <v>37</v>
      </c>
      <c r="N27">
        <v>726166.72620406863</v>
      </c>
      <c r="O27">
        <f t="shared" si="1"/>
        <v>0.72616672620406864</v>
      </c>
    </row>
    <row r="28" spans="3:15" x14ac:dyDescent="0.25">
      <c r="C28" s="16"/>
      <c r="D28" s="7">
        <v>297</v>
      </c>
      <c r="E28" s="7">
        <v>15498.179325000001</v>
      </c>
      <c r="F28" s="7">
        <v>527661.79917072295</v>
      </c>
      <c r="G28" s="7">
        <v>94396.696537500015</v>
      </c>
      <c r="H28" s="8">
        <v>49771.774912500005</v>
      </c>
      <c r="I28">
        <f t="shared" si="0"/>
        <v>687328.44994572306</v>
      </c>
      <c r="L28" s="30"/>
      <c r="M28" t="s">
        <v>38</v>
      </c>
      <c r="N28">
        <v>687328.44994572306</v>
      </c>
      <c r="O28">
        <f t="shared" si="1"/>
        <v>0.68732844994572306</v>
      </c>
    </row>
    <row r="29" spans="3:15" ht="15.75" thickBot="1" x14ac:dyDescent="0.3">
      <c r="C29" s="15"/>
      <c r="D29" s="5">
        <v>298</v>
      </c>
      <c r="E29" s="5">
        <v>55771.479450000006</v>
      </c>
      <c r="F29" s="5">
        <v>653804.45886665466</v>
      </c>
      <c r="G29" s="5">
        <v>85901.882062500008</v>
      </c>
      <c r="H29" s="6">
        <v>62319.296925000002</v>
      </c>
      <c r="I29">
        <f t="shared" si="0"/>
        <v>857797.11730415467</v>
      </c>
      <c r="L29" s="30"/>
      <c r="M29" t="s">
        <v>39</v>
      </c>
      <c r="N29">
        <v>857797.11730415467</v>
      </c>
      <c r="O29">
        <f t="shared" si="1"/>
        <v>0.85779711730415464</v>
      </c>
    </row>
    <row r="34" spans="6:6" x14ac:dyDescent="0.25">
      <c r="F34" t="s">
        <v>40</v>
      </c>
    </row>
  </sheetData>
  <mergeCells count="6">
    <mergeCell ref="L23:L29"/>
    <mergeCell ref="L7:L8"/>
    <mergeCell ref="L9:L11"/>
    <mergeCell ref="L12:L14"/>
    <mergeCell ref="L16:L19"/>
    <mergeCell ref="L20:L2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mice</vt:lpstr>
      <vt:lpstr>all values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2021-04-29T18:20:03Z</dcterms:created>
  <dcterms:modified xsi:type="dcterms:W3CDTF">2021-05-05T17:46:48Z</dcterms:modified>
</cp:coreProperties>
</file>