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6-Our Papers\In Preparation\GBA hMO_Isabel\Figures\Fig5\Originals\I\"/>
    </mc:Choice>
  </mc:AlternateContent>
  <xr:revisionPtr revIDLastSave="0" documentId="13_ncr:1_{D8416A69-403D-48DC-A671-46B3DD18433E}" xr6:coauthVersionLast="47" xr6:coauthVersionMax="47" xr10:uidLastSave="{00000000-0000-0000-0000-000000000000}"/>
  <bookViews>
    <workbookView xWindow="-120" yWindow="-120" windowWidth="29040" windowHeight="15840" xr2:uid="{69FB73BF-BEBF-42F3-88EB-148BDCBB21F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E29" i="1" s="1"/>
  <c r="F29" i="1" s="1"/>
  <c r="G29" i="1" s="1"/>
  <c r="J29" i="1" s="1"/>
  <c r="D30" i="1"/>
  <c r="E30" i="1"/>
  <c r="F30" i="1" s="1"/>
  <c r="G30" i="1" s="1"/>
  <c r="J30" i="1" s="1"/>
  <c r="D31" i="1"/>
  <c r="E31" i="1" s="1"/>
  <c r="F31" i="1" s="1"/>
  <c r="G31" i="1" s="1"/>
  <c r="J31" i="1" s="1"/>
  <c r="D32" i="1"/>
  <c r="E32" i="1"/>
  <c r="F32" i="1" s="1"/>
  <c r="G32" i="1" s="1"/>
  <c r="J32" i="1" s="1"/>
  <c r="D33" i="1"/>
  <c r="E33" i="1" s="1"/>
  <c r="F33" i="1" s="1"/>
  <c r="G33" i="1" s="1"/>
  <c r="J33" i="1" s="1"/>
  <c r="D34" i="1"/>
  <c r="E34" i="1"/>
  <c r="F34" i="1" s="1"/>
  <c r="G34" i="1" s="1"/>
  <c r="J34" i="1" s="1"/>
  <c r="D35" i="1"/>
  <c r="E35" i="1" s="1"/>
  <c r="F35" i="1" s="1"/>
  <c r="G35" i="1" s="1"/>
  <c r="J35" i="1" s="1"/>
  <c r="D36" i="1"/>
  <c r="E36" i="1"/>
  <c r="F36" i="1" s="1"/>
  <c r="G36" i="1" s="1"/>
  <c r="J36" i="1" s="1"/>
  <c r="D37" i="1"/>
  <c r="E37" i="1" s="1"/>
  <c r="F37" i="1" s="1"/>
  <c r="G37" i="1" s="1"/>
  <c r="J37" i="1" s="1"/>
  <c r="D38" i="1"/>
  <c r="E38" i="1"/>
  <c r="F38" i="1" s="1"/>
  <c r="G38" i="1" s="1"/>
  <c r="J38" i="1" s="1"/>
  <c r="D39" i="1"/>
  <c r="E39" i="1" s="1"/>
  <c r="F39" i="1" s="1"/>
  <c r="G39" i="1" s="1"/>
  <c r="J39" i="1" s="1"/>
  <c r="D40" i="1"/>
  <c r="E40" i="1"/>
  <c r="F40" i="1" s="1"/>
  <c r="G40" i="1" s="1"/>
  <c r="J40" i="1" s="1"/>
  <c r="D41" i="1"/>
  <c r="E41" i="1" s="1"/>
  <c r="F41" i="1" s="1"/>
  <c r="G41" i="1" s="1"/>
  <c r="J41" i="1" s="1"/>
  <c r="D42" i="1"/>
  <c r="E42" i="1"/>
  <c r="F42" i="1" s="1"/>
  <c r="G42" i="1" s="1"/>
  <c r="J42" i="1" s="1"/>
  <c r="D43" i="1"/>
  <c r="E43" i="1" s="1"/>
  <c r="F43" i="1" s="1"/>
  <c r="G43" i="1" s="1"/>
  <c r="J43" i="1" s="1"/>
  <c r="D44" i="1"/>
  <c r="E44" i="1"/>
  <c r="F44" i="1" s="1"/>
  <c r="G44" i="1" s="1"/>
  <c r="J44" i="1" s="1"/>
  <c r="D45" i="1"/>
  <c r="E45" i="1" s="1"/>
  <c r="F45" i="1" s="1"/>
  <c r="G45" i="1" s="1"/>
  <c r="J45" i="1" s="1"/>
  <c r="D46" i="1"/>
  <c r="E46" i="1"/>
  <c r="F46" i="1" s="1"/>
  <c r="G46" i="1" s="1"/>
  <c r="J46" i="1" s="1"/>
  <c r="J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23" i="1"/>
  <c r="C46" i="1"/>
  <c r="C45" i="1"/>
  <c r="C44" i="1"/>
  <c r="C43" i="1"/>
  <c r="C42" i="1"/>
  <c r="C41" i="1"/>
  <c r="C36" i="1"/>
  <c r="C37" i="1"/>
  <c r="C38" i="1"/>
  <c r="C39" i="1"/>
  <c r="C40" i="1"/>
  <c r="C35" i="1"/>
  <c r="C30" i="1"/>
  <c r="C31" i="1"/>
  <c r="C32" i="1"/>
  <c r="C33" i="1"/>
  <c r="C34" i="1"/>
  <c r="C29" i="1"/>
  <c r="D26" i="1"/>
  <c r="E26" i="1" s="1"/>
  <c r="F26" i="1" s="1"/>
  <c r="G26" i="1" s="1"/>
  <c r="J26" i="1" s="1"/>
  <c r="D27" i="1"/>
  <c r="E27" i="1" s="1"/>
  <c r="F27" i="1" s="1"/>
  <c r="G27" i="1" s="1"/>
  <c r="J27" i="1" s="1"/>
  <c r="D28" i="1"/>
  <c r="E28" i="1" s="1"/>
  <c r="F28" i="1" s="1"/>
  <c r="G28" i="1" s="1"/>
  <c r="J28" i="1" s="1"/>
  <c r="C24" i="1"/>
  <c r="D24" i="1" s="1"/>
  <c r="E24" i="1" s="1"/>
  <c r="F24" i="1" s="1"/>
  <c r="G24" i="1" s="1"/>
  <c r="J24" i="1" s="1"/>
  <c r="C25" i="1"/>
  <c r="D25" i="1" s="1"/>
  <c r="E25" i="1" s="1"/>
  <c r="F25" i="1" s="1"/>
  <c r="G25" i="1" s="1"/>
  <c r="J25" i="1" s="1"/>
  <c r="C26" i="1"/>
  <c r="C27" i="1"/>
  <c r="C28" i="1"/>
  <c r="C23" i="1"/>
  <c r="D23" i="1" s="1"/>
  <c r="E23" i="1" s="1"/>
  <c r="F23" i="1" s="1"/>
  <c r="G23" i="1" s="1"/>
  <c r="E12" i="1"/>
  <c r="C20" i="1"/>
  <c r="D20" i="1" s="1"/>
  <c r="E20" i="1" s="1"/>
  <c r="C15" i="1"/>
  <c r="D15" i="1" s="1"/>
  <c r="E15" i="1" s="1"/>
  <c r="C16" i="1"/>
  <c r="C17" i="1"/>
  <c r="D17" i="1" s="1"/>
  <c r="E17" i="1" s="1"/>
  <c r="C18" i="1"/>
  <c r="D18" i="1" s="1"/>
  <c r="E18" i="1" s="1"/>
  <c r="C19" i="1"/>
  <c r="D19" i="1" s="1"/>
  <c r="E19" i="1" s="1"/>
  <c r="C14" i="1"/>
  <c r="D14" i="1" s="1"/>
  <c r="E14" i="1" s="1"/>
  <c r="F20" i="1"/>
  <c r="F19" i="1"/>
  <c r="F18" i="1"/>
  <c r="F17" i="1"/>
  <c r="F16" i="1"/>
  <c r="D16" i="1"/>
  <c r="E16" i="1" s="1"/>
  <c r="F15" i="1"/>
  <c r="F14" i="1"/>
</calcChain>
</file>

<file path=xl/sharedStrings.xml><?xml version="1.0" encoding="utf-8"?>
<sst xmlns="http://schemas.openxmlformats.org/spreadsheetml/2006/main" count="115" uniqueCount="41">
  <si>
    <t>A</t>
  </si>
  <si>
    <t>B</t>
  </si>
  <si>
    <t>C</t>
  </si>
  <si>
    <t>D</t>
  </si>
  <si>
    <t>E</t>
  </si>
  <si>
    <t>F</t>
  </si>
  <si>
    <t>G</t>
  </si>
  <si>
    <t>H</t>
  </si>
  <si>
    <t>KTI6</t>
  </si>
  <si>
    <t>SGO1</t>
  </si>
  <si>
    <t>Blank</t>
  </si>
  <si>
    <t>Remove standard 2 in order to include blank</t>
  </si>
  <si>
    <t>Standard curve</t>
  </si>
  <si>
    <t>Conc(ng/mL)</t>
  </si>
  <si>
    <t>OD 450nm</t>
  </si>
  <si>
    <t>OD-Blank</t>
  </si>
  <si>
    <t>Ln OD</t>
  </si>
  <si>
    <t>Ln Conc</t>
  </si>
  <si>
    <t>Prepare 4mL of Antibody</t>
  </si>
  <si>
    <t>Batch</t>
  </si>
  <si>
    <t>Sample</t>
  </si>
  <si>
    <t>OD</t>
  </si>
  <si>
    <t>OD - Blank</t>
  </si>
  <si>
    <t>Ln (OD)</t>
  </si>
  <si>
    <t>Ln (Conc)</t>
  </si>
  <si>
    <t xml:space="preserve">Concentration  </t>
  </si>
  <si>
    <t>Area organoid</t>
  </si>
  <si>
    <t>Conc/Size</t>
  </si>
  <si>
    <t>Exp 51</t>
  </si>
  <si>
    <t>Factor</t>
  </si>
  <si>
    <t>CellLine</t>
  </si>
  <si>
    <t>Condition</t>
  </si>
  <si>
    <t>WT_56</t>
  </si>
  <si>
    <t>CTRL</t>
  </si>
  <si>
    <t>WT_39</t>
  </si>
  <si>
    <t>WT_68</t>
  </si>
  <si>
    <t>Mut_309</t>
  </si>
  <si>
    <t>GBA-PD</t>
  </si>
  <si>
    <t>Mut_KTI6</t>
  </si>
  <si>
    <t>Mut_SGO1</t>
  </si>
  <si>
    <t>ConcentrationNN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</si>
</sst>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Calibri"/>
      <family val="2"/>
      <scheme val="minor"/>
    </font>
    <font>
      <sz val="10"/>
      <color rgb="FF27413E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1" xfId="1" applyFont="1" applyBorder="1"/>
    <xf numFmtId="0" fontId="3" fillId="2" borderId="2" xfId="1" applyFont="1" applyFill="1" applyBorder="1" applyAlignment="1">
      <alignment horizontal="center" vertical="center" wrapText="1"/>
    </xf>
    <xf numFmtId="0" fontId="2" fillId="3" borderId="1" xfId="1" applyFont="1" applyFill="1" applyBorder="1"/>
    <xf numFmtId="0" fontId="3" fillId="2" borderId="2" xfId="1" applyFont="1" applyFill="1" applyBorder="1" applyAlignment="1">
      <alignment horizontal="left" vertical="center" wrapText="1"/>
    </xf>
    <xf numFmtId="0" fontId="2" fillId="4" borderId="1" xfId="1" applyFont="1" applyFill="1" applyBorder="1" applyAlignment="1">
      <alignment horizontal="left"/>
    </xf>
    <xf numFmtId="0" fontId="2" fillId="5" borderId="1" xfId="1" applyFont="1" applyFill="1" applyBorder="1" applyAlignment="1">
      <alignment horizontal="left"/>
    </xf>
    <xf numFmtId="0" fontId="2" fillId="6" borderId="1" xfId="1" applyFont="1" applyFill="1" applyBorder="1" applyAlignment="1">
      <alignment horizontal="left"/>
    </xf>
    <xf numFmtId="0" fontId="2" fillId="7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8" borderId="1" xfId="1" applyFont="1" applyFill="1" applyBorder="1"/>
    <xf numFmtId="0" fontId="3" fillId="2" borderId="3" xfId="1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0" xfId="1" applyFont="1"/>
    <xf numFmtId="0" fontId="1" fillId="0" borderId="0" xfId="1"/>
    <xf numFmtId="0" fontId="4" fillId="0" borderId="0" xfId="1" applyFont="1"/>
    <xf numFmtId="0" fontId="2" fillId="0" borderId="4" xfId="1" applyFont="1" applyBorder="1"/>
    <xf numFmtId="0" fontId="2" fillId="9" borderId="1" xfId="1" applyFont="1" applyFill="1" applyBorder="1" applyAlignment="1">
      <alignment horizontal="left"/>
    </xf>
    <xf numFmtId="164" fontId="2" fillId="0" borderId="0" xfId="1" applyNumberFormat="1" applyFont="1"/>
    <xf numFmtId="165" fontId="2" fillId="0" borderId="0" xfId="1" applyNumberFormat="1" applyFont="1"/>
    <xf numFmtId="0" fontId="2" fillId="7" borderId="0" xfId="1" applyFont="1" applyFill="1" applyAlignment="1">
      <alignment horizontal="left"/>
    </xf>
    <xf numFmtId="0" fontId="2" fillId="0" borderId="0" xfId="1" applyFont="1" applyAlignment="1">
      <alignment horizontal="left"/>
    </xf>
    <xf numFmtId="0" fontId="5" fillId="0" borderId="0" xfId="0" applyFont="1" applyAlignment="1">
      <alignment horizontal="left"/>
    </xf>
    <xf numFmtId="0" fontId="5" fillId="6" borderId="0" xfId="0" applyFont="1" applyFill="1" applyAlignment="1">
      <alignment horizontal="left"/>
    </xf>
    <xf numFmtId="0" fontId="5" fillId="5" borderId="0" xfId="0" applyFont="1" applyFill="1" applyAlignment="1">
      <alignment horizontal="left"/>
    </xf>
    <xf numFmtId="0" fontId="5" fillId="9" borderId="0" xfId="0" applyFont="1" applyFill="1" applyAlignment="1">
      <alignment horizontal="left"/>
    </xf>
    <xf numFmtId="0" fontId="0" fillId="2" borderId="2" xfId="0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6" fillId="15" borderId="2" xfId="0" applyFont="1" applyFill="1" applyBorder="1" applyAlignment="1">
      <alignment horizontal="center" vertical="center" wrapText="1"/>
    </xf>
    <xf numFmtId="0" fontId="6" fillId="16" borderId="2" xfId="0" applyFont="1" applyFill="1" applyBorder="1" applyAlignment="1">
      <alignment horizontal="center" vertical="center" wrapText="1"/>
    </xf>
    <xf numFmtId="0" fontId="6" fillId="17" borderId="2" xfId="0" applyFont="1" applyFill="1" applyBorder="1" applyAlignment="1">
      <alignment horizontal="center" vertical="center" wrapText="1"/>
    </xf>
    <xf numFmtId="0" fontId="6" fillId="18" borderId="2" xfId="0" applyFont="1" applyFill="1" applyBorder="1" applyAlignment="1">
      <alignment horizontal="center" vertical="center" wrapText="1"/>
    </xf>
    <xf numFmtId="0" fontId="0" fillId="0" borderId="0" xfId="0"/>
    <xf numFmtId="0" fontId="2" fillId="0" borderId="0" xfId="1" applyFont="1" applyFill="1" applyBorder="1"/>
    <xf numFmtId="0" fontId="3" fillId="0" borderId="0" xfId="1" applyFont="1" applyFill="1" applyBorder="1" applyAlignment="1">
      <alignment horizontal="center" vertical="center" wrapText="1"/>
    </xf>
    <xf numFmtId="0" fontId="2" fillId="19" borderId="1" xfId="1" applyFont="1" applyFill="1" applyBorder="1"/>
    <xf numFmtId="0" fontId="2" fillId="0" borderId="0" xfId="1" applyFont="1" applyFill="1" applyBorder="1"/>
    <xf numFmtId="0" fontId="2" fillId="19" borderId="1" xfId="1" applyFont="1" applyFill="1" applyBorder="1"/>
    <xf numFmtId="0" fontId="2" fillId="0" borderId="0" xfId="1" applyFont="1" applyFill="1" applyBorder="1"/>
    <xf numFmtId="0" fontId="2" fillId="19" borderId="1" xfId="1" applyFont="1" applyFill="1" applyBorder="1"/>
    <xf numFmtId="0" fontId="2" fillId="0" borderId="0" xfId="1" applyFont="1" applyFill="1" applyBorder="1"/>
    <xf numFmtId="0" fontId="0" fillId="0" borderId="0" xfId="0"/>
    <xf numFmtId="0" fontId="2" fillId="19" borderId="1" xfId="1" applyFont="1" applyFill="1" applyBorder="1"/>
    <xf numFmtId="0" fontId="2" fillId="0" borderId="0" xfId="1" applyFont="1" applyFill="1" applyBorder="1"/>
  </cellXfs>
  <cellStyles count="2">
    <cellStyle name="Normal" xfId="0" builtinId="0"/>
    <cellStyle name="Normal 2" xfId="1" xr:uid="{D71B142D-0350-4CC4-82A7-21176E05E0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Satndard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1.0191819772528433E-2"/>
                  <c:y val="-0.1876953922426363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Sheet1!$E$14:$E$19</c:f>
              <c:numCache>
                <c:formatCode>General</c:formatCode>
                <c:ptCount val="6"/>
                <c:pt idx="0">
                  <c:v>-1.9768849533547437</c:v>
                </c:pt>
                <c:pt idx="1">
                  <c:v>-0.85684327323073506</c:v>
                </c:pt>
                <c:pt idx="2">
                  <c:v>-0.34037986145222998</c:v>
                </c:pt>
                <c:pt idx="3">
                  <c:v>0.31042155942127025</c:v>
                </c:pt>
                <c:pt idx="4">
                  <c:v>0.76267324320855556</c:v>
                </c:pt>
                <c:pt idx="5">
                  <c:v>1.2773161985501456</c:v>
                </c:pt>
              </c:numCache>
            </c:numRef>
          </c:xVal>
          <c:yVal>
            <c:numRef>
              <c:f>Sheet1!$F$14:$F$19</c:f>
              <c:numCache>
                <c:formatCode>General</c:formatCode>
                <c:ptCount val="6"/>
                <c:pt idx="0">
                  <c:v>4.0943445622221004</c:v>
                </c:pt>
                <c:pt idx="1">
                  <c:v>2.7080502011022101</c:v>
                </c:pt>
                <c:pt idx="2">
                  <c:v>2.0149030205422647</c:v>
                </c:pt>
                <c:pt idx="3">
                  <c:v>1.3217558399823195</c:v>
                </c:pt>
                <c:pt idx="4">
                  <c:v>0.62860865942237409</c:v>
                </c:pt>
                <c:pt idx="5">
                  <c:v>-6.1875403718087529E-2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A9-4395-9498-35C200806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1777632"/>
        <c:axId val="2111778880"/>
      </c:scatterChart>
      <c:valAx>
        <c:axId val="211177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1778880"/>
        <c:crosses val="autoZero"/>
        <c:crossBetween val="midCat"/>
      </c:valAx>
      <c:valAx>
        <c:axId val="211177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1777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161926</xdr:colOff>
      <xdr:row>9</xdr:row>
      <xdr:rowOff>42862</xdr:rowOff>
    </xdr:from>
    <xdr:to>
      <xdr:col>12</xdr:col>
      <xdr:colOff>180976</xdr:colOff>
      <xdr:row>20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D14FA97-1B1E-4821-9464-6BBA31B0F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50A35-B4ED-425C-96E5-8D42BB910ABA}">
  <dimension ref="A1:AA46"/>
  <sheetViews>
    <sheetView tabSelected="1" workbookViewId="0">
      <selection activeCell="P17" sqref="P17"/>
    </sheetView>
  </sheetViews>
  <sheetFormatPr defaultRowHeight="15" x14ac:dyDescent="0.25"/>
  <cols>
    <col min="4" max="4" width="9.140625" style="9"/>
  </cols>
  <sheetData>
    <row r="1" spans="1:27" x14ac:dyDescent="0.25">
      <c r="A1" s="26"/>
      <c r="B1" s="27">
        <v>1</v>
      </c>
      <c r="C1" s="27">
        <v>2</v>
      </c>
      <c r="D1" s="27">
        <v>3</v>
      </c>
      <c r="E1" s="27">
        <v>4</v>
      </c>
      <c r="F1" s="27">
        <v>5</v>
      </c>
      <c r="G1" s="27">
        <v>6</v>
      </c>
      <c r="H1" s="27">
        <v>7</v>
      </c>
      <c r="I1" s="27">
        <v>8</v>
      </c>
      <c r="J1" s="27">
        <v>9</v>
      </c>
      <c r="K1" s="27">
        <v>10</v>
      </c>
      <c r="L1" s="27">
        <v>11</v>
      </c>
      <c r="M1" s="27">
        <v>12</v>
      </c>
      <c r="O1" s="1"/>
      <c r="P1" s="2">
        <v>1</v>
      </c>
      <c r="Q1" s="2">
        <v>2</v>
      </c>
      <c r="R1" s="4">
        <v>3</v>
      </c>
      <c r="S1" s="2">
        <v>4</v>
      </c>
      <c r="T1" s="2">
        <v>5</v>
      </c>
      <c r="U1" s="2">
        <v>6</v>
      </c>
      <c r="V1" s="2">
        <v>7</v>
      </c>
      <c r="W1" s="2">
        <v>8</v>
      </c>
      <c r="X1" s="2">
        <v>9</v>
      </c>
      <c r="Y1" s="2">
        <v>10</v>
      </c>
      <c r="Z1" s="2">
        <v>11</v>
      </c>
      <c r="AA1" s="2">
        <v>12</v>
      </c>
    </row>
    <row r="2" spans="1:27" x14ac:dyDescent="0.25">
      <c r="A2" s="27" t="s">
        <v>0</v>
      </c>
      <c r="B2" s="28">
        <v>0.13900000000000001</v>
      </c>
      <c r="C2" s="28">
        <v>0.13800000000000001</v>
      </c>
      <c r="D2" s="29">
        <v>0.83799999999999997</v>
      </c>
      <c r="E2" s="29">
        <v>0.84399999999999997</v>
      </c>
      <c r="F2" s="29">
        <v>0.93</v>
      </c>
      <c r="G2" s="29">
        <v>0.92300000000000004</v>
      </c>
      <c r="H2" s="29">
        <v>0.873</v>
      </c>
      <c r="I2" s="29">
        <v>0.86499999999999999</v>
      </c>
      <c r="J2" s="30"/>
      <c r="K2" s="30"/>
      <c r="L2" s="30"/>
      <c r="M2" s="30"/>
      <c r="O2" s="2" t="s">
        <v>0</v>
      </c>
      <c r="P2" s="3">
        <v>1</v>
      </c>
      <c r="Q2" s="3">
        <v>1</v>
      </c>
      <c r="R2" s="8">
        <v>56</v>
      </c>
      <c r="S2" s="8">
        <v>56</v>
      </c>
      <c r="T2" s="7">
        <v>56</v>
      </c>
      <c r="U2" s="7">
        <v>56</v>
      </c>
      <c r="V2" s="6">
        <v>56</v>
      </c>
      <c r="W2" s="6">
        <v>56</v>
      </c>
      <c r="X2" s="10"/>
      <c r="Y2" s="10"/>
      <c r="Z2" s="10"/>
      <c r="AA2" s="1"/>
    </row>
    <row r="3" spans="1:27" x14ac:dyDescent="0.25">
      <c r="A3" s="27" t="s">
        <v>1</v>
      </c>
      <c r="B3" s="28">
        <v>0.249</v>
      </c>
      <c r="C3" s="28">
        <v>0.25900000000000001</v>
      </c>
      <c r="D3" s="31">
        <v>0.72099999999999997</v>
      </c>
      <c r="E3" s="31">
        <v>0.73</v>
      </c>
      <c r="F3" s="29">
        <v>0.82099999999999995</v>
      </c>
      <c r="G3" s="29">
        <v>0.83599999999999997</v>
      </c>
      <c r="H3" s="29">
        <v>0.81799999999999995</v>
      </c>
      <c r="I3" s="29">
        <v>0.88300000000000001</v>
      </c>
      <c r="J3" s="30"/>
      <c r="K3" s="30"/>
      <c r="L3" s="30"/>
      <c r="M3" s="30"/>
      <c r="O3" s="2" t="s">
        <v>1</v>
      </c>
      <c r="P3" s="3">
        <v>3</v>
      </c>
      <c r="Q3" s="3">
        <v>3</v>
      </c>
      <c r="R3" s="8">
        <v>39</v>
      </c>
      <c r="S3" s="8">
        <v>39</v>
      </c>
      <c r="T3" s="7">
        <v>39</v>
      </c>
      <c r="U3" s="7">
        <v>39</v>
      </c>
      <c r="V3" s="6">
        <v>39</v>
      </c>
      <c r="W3" s="6">
        <v>39</v>
      </c>
      <c r="X3" s="10"/>
      <c r="Y3" s="10"/>
      <c r="Z3" s="10"/>
      <c r="AA3" s="1"/>
    </row>
    <row r="4" spans="1:27" x14ac:dyDescent="0.25">
      <c r="A4" s="27" t="s">
        <v>2</v>
      </c>
      <c r="B4" s="32">
        <v>0.42599999999999999</v>
      </c>
      <c r="C4" s="32">
        <v>0.42299999999999999</v>
      </c>
      <c r="D4" s="31">
        <v>0.71499999999999997</v>
      </c>
      <c r="E4" s="31">
        <v>0.70599999999999996</v>
      </c>
      <c r="F4" s="31">
        <v>0.67800000000000005</v>
      </c>
      <c r="G4" s="31">
        <v>0.67</v>
      </c>
      <c r="H4" s="31">
        <v>0.69099999999999995</v>
      </c>
      <c r="I4" s="31">
        <v>0.7</v>
      </c>
      <c r="J4" s="30"/>
      <c r="K4" s="30"/>
      <c r="L4" s="30"/>
      <c r="M4" s="30"/>
      <c r="O4" s="2" t="s">
        <v>2</v>
      </c>
      <c r="P4" s="3">
        <v>4</v>
      </c>
      <c r="Q4" s="3">
        <v>4</v>
      </c>
      <c r="R4" s="8">
        <v>68</v>
      </c>
      <c r="S4" s="8">
        <v>68</v>
      </c>
      <c r="T4" s="7">
        <v>68</v>
      </c>
      <c r="U4" s="7">
        <v>68</v>
      </c>
      <c r="V4" s="6">
        <v>68</v>
      </c>
      <c r="W4" s="6">
        <v>68</v>
      </c>
      <c r="X4" s="10"/>
      <c r="Y4" s="10"/>
      <c r="Z4" s="10"/>
      <c r="AA4" s="1"/>
    </row>
    <row r="5" spans="1:27" x14ac:dyDescent="0.25">
      <c r="A5" s="27" t="s">
        <v>3</v>
      </c>
      <c r="B5" s="31">
        <v>0.745</v>
      </c>
      <c r="C5" s="31">
        <v>0.67800000000000005</v>
      </c>
      <c r="D5" s="32">
        <v>0.52900000000000003</v>
      </c>
      <c r="E5" s="32">
        <v>0.51200000000000001</v>
      </c>
      <c r="F5" s="31">
        <v>0.58399999999999996</v>
      </c>
      <c r="G5" s="31">
        <v>0.56200000000000006</v>
      </c>
      <c r="H5" s="31">
        <v>0.624</v>
      </c>
      <c r="I5" s="31">
        <v>0.60399999999999998</v>
      </c>
      <c r="J5" s="30"/>
      <c r="K5" s="30"/>
      <c r="L5" s="30"/>
      <c r="M5" s="30"/>
      <c r="O5" s="2" t="s">
        <v>3</v>
      </c>
      <c r="P5" s="3">
        <v>5</v>
      </c>
      <c r="Q5" s="3">
        <v>5</v>
      </c>
      <c r="R5" s="8">
        <v>309</v>
      </c>
      <c r="S5" s="8">
        <v>309</v>
      </c>
      <c r="T5" s="7">
        <v>309</v>
      </c>
      <c r="U5" s="7">
        <v>309</v>
      </c>
      <c r="V5" s="6">
        <v>309</v>
      </c>
      <c r="W5" s="6">
        <v>309</v>
      </c>
      <c r="X5" s="10"/>
      <c r="Y5" s="10"/>
      <c r="Z5" s="10"/>
      <c r="AA5" s="1"/>
    </row>
    <row r="6" spans="1:27" x14ac:dyDescent="0.25">
      <c r="A6" s="27" t="s">
        <v>4</v>
      </c>
      <c r="B6" s="33">
        <v>1.4670000000000001</v>
      </c>
      <c r="C6" s="34">
        <v>1.2609999999999999</v>
      </c>
      <c r="D6" s="31">
        <v>0.60099999999999998</v>
      </c>
      <c r="E6" s="31">
        <v>0.57499999999999996</v>
      </c>
      <c r="F6" s="32">
        <v>0.441</v>
      </c>
      <c r="G6" s="32">
        <v>0.437</v>
      </c>
      <c r="H6" s="32">
        <v>0.52400000000000002</v>
      </c>
      <c r="I6" s="32">
        <v>0.54300000000000004</v>
      </c>
      <c r="J6" s="30"/>
      <c r="K6" s="30"/>
      <c r="L6" s="30"/>
      <c r="M6" s="30"/>
      <c r="O6" s="2" t="s">
        <v>4</v>
      </c>
      <c r="P6" s="3">
        <v>6</v>
      </c>
      <c r="Q6" s="3">
        <v>6</v>
      </c>
      <c r="R6" s="8" t="s">
        <v>8</v>
      </c>
      <c r="S6" s="8" t="s">
        <v>8</v>
      </c>
      <c r="T6" s="7" t="s">
        <v>8</v>
      </c>
      <c r="U6" s="7" t="s">
        <v>8</v>
      </c>
      <c r="V6" s="6" t="s">
        <v>8</v>
      </c>
      <c r="W6" s="6" t="s">
        <v>8</v>
      </c>
      <c r="X6" s="10"/>
      <c r="Y6" s="10"/>
      <c r="Z6" s="10"/>
      <c r="AA6" s="1"/>
    </row>
    <row r="7" spans="1:27" x14ac:dyDescent="0.25">
      <c r="A7" s="27" t="s">
        <v>5</v>
      </c>
      <c r="B7" s="35">
        <v>2.1720000000000002</v>
      </c>
      <c r="C7" s="35">
        <v>2.1160000000000001</v>
      </c>
      <c r="D7" s="32">
        <v>0.443</v>
      </c>
      <c r="E7" s="32">
        <v>0.45300000000000001</v>
      </c>
      <c r="F7" s="32">
        <v>0.38800000000000001</v>
      </c>
      <c r="G7" s="32">
        <v>0.41299999999999998</v>
      </c>
      <c r="H7" s="32">
        <v>0.48</v>
      </c>
      <c r="I7" s="32">
        <v>0.51</v>
      </c>
      <c r="J7" s="30"/>
      <c r="K7" s="30"/>
      <c r="L7" s="30"/>
      <c r="M7" s="30"/>
      <c r="O7" s="2" t="s">
        <v>5</v>
      </c>
      <c r="P7" s="3">
        <v>7</v>
      </c>
      <c r="Q7" s="3">
        <v>7</v>
      </c>
      <c r="R7" s="8" t="s">
        <v>9</v>
      </c>
      <c r="S7" s="8" t="s">
        <v>9</v>
      </c>
      <c r="T7" s="7" t="s">
        <v>9</v>
      </c>
      <c r="U7" s="7" t="s">
        <v>9</v>
      </c>
      <c r="V7" s="6" t="s">
        <v>9</v>
      </c>
      <c r="W7" s="6" t="s">
        <v>9</v>
      </c>
      <c r="X7" s="10"/>
      <c r="Y7" s="10"/>
      <c r="Z7" s="10"/>
      <c r="AA7" s="1"/>
    </row>
    <row r="8" spans="1:27" x14ac:dyDescent="0.25">
      <c r="A8" s="27" t="s">
        <v>6</v>
      </c>
      <c r="B8" s="36">
        <v>3.569</v>
      </c>
      <c r="C8" s="36">
        <v>3.605</v>
      </c>
      <c r="D8" s="29">
        <v>0.81</v>
      </c>
      <c r="E8" s="31">
        <v>0.77200000000000002</v>
      </c>
      <c r="F8" s="31">
        <v>0.67400000000000004</v>
      </c>
      <c r="G8" s="31">
        <v>0.67800000000000005</v>
      </c>
      <c r="H8" s="31">
        <v>0.58699999999999997</v>
      </c>
      <c r="I8" s="31">
        <v>0.59899999999999998</v>
      </c>
      <c r="J8" s="30"/>
      <c r="K8" s="30"/>
      <c r="L8" s="30"/>
      <c r="M8" s="30"/>
      <c r="O8" s="11" t="s">
        <v>6</v>
      </c>
      <c r="P8" s="3">
        <v>8</v>
      </c>
      <c r="Q8" s="3">
        <v>8</v>
      </c>
      <c r="R8" s="5">
        <v>56</v>
      </c>
      <c r="S8" s="5">
        <v>56</v>
      </c>
      <c r="T8" s="5">
        <v>68</v>
      </c>
      <c r="U8" s="5">
        <v>68</v>
      </c>
      <c r="V8" s="5" t="s">
        <v>8</v>
      </c>
      <c r="W8" s="5" t="s">
        <v>8</v>
      </c>
      <c r="X8" s="10"/>
      <c r="Y8" s="10"/>
      <c r="Z8" s="10"/>
      <c r="AA8" s="1"/>
    </row>
    <row r="9" spans="1:27" x14ac:dyDescent="0.25">
      <c r="A9" s="27" t="s">
        <v>7</v>
      </c>
      <c r="B9" s="28">
        <v>4.5999999999999999E-2</v>
      </c>
      <c r="C9" s="28">
        <v>4.9000000000000002E-2</v>
      </c>
      <c r="D9" s="29">
        <v>0.83</v>
      </c>
      <c r="E9" s="31">
        <v>0.747</v>
      </c>
      <c r="F9" s="31">
        <v>0.55500000000000005</v>
      </c>
      <c r="G9" s="32">
        <v>0.54700000000000004</v>
      </c>
      <c r="H9" s="31">
        <v>0.65900000000000003</v>
      </c>
      <c r="I9" s="31">
        <v>0.69399999999999995</v>
      </c>
      <c r="J9" s="30"/>
      <c r="K9" s="30"/>
      <c r="L9" s="30"/>
      <c r="M9" s="30"/>
      <c r="O9" s="11" t="s">
        <v>7</v>
      </c>
      <c r="P9" s="12" t="s">
        <v>10</v>
      </c>
      <c r="Q9" s="12" t="s">
        <v>10</v>
      </c>
      <c r="R9" s="5">
        <v>39</v>
      </c>
      <c r="S9" s="5">
        <v>39</v>
      </c>
      <c r="T9" s="5">
        <v>309</v>
      </c>
      <c r="U9" s="5">
        <v>309</v>
      </c>
      <c r="V9" s="5" t="s">
        <v>9</v>
      </c>
      <c r="W9" s="5" t="s">
        <v>9</v>
      </c>
      <c r="X9" s="10"/>
      <c r="Y9" s="10"/>
      <c r="Z9" s="10"/>
      <c r="AA9" s="1"/>
    </row>
    <row r="10" spans="1:27" x14ac:dyDescent="0.25">
      <c r="A10" t="s">
        <v>11</v>
      </c>
    </row>
    <row r="12" spans="1:27" x14ac:dyDescent="0.25">
      <c r="A12" s="13" t="s">
        <v>18</v>
      </c>
      <c r="B12" s="14"/>
      <c r="C12" s="14"/>
      <c r="D12" s="15" t="s">
        <v>10</v>
      </c>
      <c r="E12" s="14">
        <f>AVERAGE(B9:C9)</f>
        <v>4.7500000000000001E-2</v>
      </c>
      <c r="F12" s="14"/>
    </row>
    <row r="13" spans="1:27" x14ac:dyDescent="0.25">
      <c r="A13" s="1" t="s">
        <v>12</v>
      </c>
      <c r="B13" s="1" t="s">
        <v>13</v>
      </c>
      <c r="C13" s="1" t="s">
        <v>14</v>
      </c>
      <c r="D13" s="16" t="s">
        <v>15</v>
      </c>
      <c r="E13" s="1" t="s">
        <v>16</v>
      </c>
      <c r="F13" s="1" t="s">
        <v>17</v>
      </c>
    </row>
    <row r="14" spans="1:27" x14ac:dyDescent="0.25">
      <c r="A14" s="1">
        <v>1</v>
      </c>
      <c r="B14" s="1">
        <v>60</v>
      </c>
      <c r="C14" s="1">
        <f>AVERAGE(B2:C2)</f>
        <v>0.13850000000000001</v>
      </c>
      <c r="D14" s="14">
        <f>C14-$E$10</f>
        <v>0.13850000000000001</v>
      </c>
      <c r="E14" s="1">
        <f>LN(D14)</f>
        <v>-1.9768849533547437</v>
      </c>
      <c r="F14" s="1">
        <f>LN(B14)</f>
        <v>4.0943445622221004</v>
      </c>
    </row>
    <row r="15" spans="1:27" x14ac:dyDescent="0.25">
      <c r="A15" s="1">
        <v>3</v>
      </c>
      <c r="B15" s="1">
        <v>15</v>
      </c>
      <c r="C15" s="1">
        <f t="shared" ref="C15:C20" si="0">AVERAGE(B4:C4)</f>
        <v>0.42449999999999999</v>
      </c>
      <c r="D15" s="14">
        <f t="shared" ref="D15:D20" si="1">C15-$E$10</f>
        <v>0.42449999999999999</v>
      </c>
      <c r="E15" s="1">
        <f t="shared" ref="E15:E20" si="2">LN(D15)</f>
        <v>-0.85684327323073506</v>
      </c>
      <c r="F15" s="1">
        <f t="shared" ref="F15:F20" si="3">LN(B15)</f>
        <v>2.7080502011022101</v>
      </c>
    </row>
    <row r="16" spans="1:27" x14ac:dyDescent="0.25">
      <c r="A16" s="1">
        <v>4</v>
      </c>
      <c r="B16" s="1">
        <v>7.5</v>
      </c>
      <c r="C16" s="1">
        <f t="shared" si="0"/>
        <v>0.71150000000000002</v>
      </c>
      <c r="D16" s="14">
        <f t="shared" si="1"/>
        <v>0.71150000000000002</v>
      </c>
      <c r="E16" s="1">
        <f t="shared" si="2"/>
        <v>-0.34037986145222998</v>
      </c>
      <c r="F16" s="1">
        <f t="shared" si="3"/>
        <v>2.0149030205422647</v>
      </c>
    </row>
    <row r="17" spans="1:10" x14ac:dyDescent="0.25">
      <c r="A17" s="1">
        <v>5</v>
      </c>
      <c r="B17" s="1">
        <v>3.75</v>
      </c>
      <c r="C17" s="1">
        <f t="shared" si="0"/>
        <v>1.3639999999999999</v>
      </c>
      <c r="D17" s="14">
        <f t="shared" si="1"/>
        <v>1.3639999999999999</v>
      </c>
      <c r="E17" s="1">
        <f t="shared" si="2"/>
        <v>0.31042155942127025</v>
      </c>
      <c r="F17" s="1">
        <f t="shared" si="3"/>
        <v>1.3217558399823195</v>
      </c>
    </row>
    <row r="18" spans="1:10" x14ac:dyDescent="0.25">
      <c r="A18" s="1">
        <v>6</v>
      </c>
      <c r="B18" s="1">
        <v>1.875</v>
      </c>
      <c r="C18" s="1">
        <f t="shared" si="0"/>
        <v>2.1440000000000001</v>
      </c>
      <c r="D18" s="14">
        <f t="shared" si="1"/>
        <v>2.1440000000000001</v>
      </c>
      <c r="E18" s="1">
        <f t="shared" si="2"/>
        <v>0.76267324320855556</v>
      </c>
      <c r="F18" s="1">
        <f t="shared" si="3"/>
        <v>0.62860865942237409</v>
      </c>
    </row>
    <row r="19" spans="1:10" x14ac:dyDescent="0.25">
      <c r="A19" s="1">
        <v>7</v>
      </c>
      <c r="B19" s="1">
        <v>0.94</v>
      </c>
      <c r="C19" s="1">
        <f t="shared" si="0"/>
        <v>3.5869999999999997</v>
      </c>
      <c r="D19" s="14">
        <f t="shared" si="1"/>
        <v>3.5869999999999997</v>
      </c>
      <c r="E19" s="1">
        <f t="shared" si="2"/>
        <v>1.2773161985501456</v>
      </c>
      <c r="F19" s="1">
        <f t="shared" si="3"/>
        <v>-6.1875403718087529E-2</v>
      </c>
    </row>
    <row r="20" spans="1:10" x14ac:dyDescent="0.25">
      <c r="A20" s="1">
        <v>8</v>
      </c>
      <c r="B20" s="1">
        <v>0</v>
      </c>
      <c r="C20" s="1">
        <f t="shared" si="0"/>
        <v>4.7500000000000001E-2</v>
      </c>
      <c r="D20" s="14">
        <f t="shared" si="1"/>
        <v>4.7500000000000001E-2</v>
      </c>
      <c r="E20" s="1">
        <f t="shared" si="2"/>
        <v>-3.0470255679415414</v>
      </c>
      <c r="F20" s="1" t="e">
        <f t="shared" si="3"/>
        <v>#NUM!</v>
      </c>
    </row>
    <row r="22" spans="1:10" x14ac:dyDescent="0.25">
      <c r="A22" s="13" t="s">
        <v>19</v>
      </c>
      <c r="B22" s="13" t="s">
        <v>20</v>
      </c>
      <c r="C22" s="13" t="s">
        <v>21</v>
      </c>
      <c r="D22" s="13" t="s">
        <v>22</v>
      </c>
      <c r="E22" s="13" t="s">
        <v>23</v>
      </c>
      <c r="F22" s="13" t="s">
        <v>24</v>
      </c>
      <c r="G22" s="13" t="s">
        <v>25</v>
      </c>
      <c r="H22" s="13" t="s">
        <v>26</v>
      </c>
      <c r="I22" s="13" t="s">
        <v>29</v>
      </c>
      <c r="J22" s="13" t="s">
        <v>27</v>
      </c>
    </row>
    <row r="23" spans="1:10" x14ac:dyDescent="0.25">
      <c r="A23" s="20" t="s">
        <v>28</v>
      </c>
      <c r="B23" s="8">
        <v>56</v>
      </c>
      <c r="C23" s="13">
        <f>AVERAGE(D2:E2)</f>
        <v>0.84099999999999997</v>
      </c>
      <c r="D23" s="13">
        <f>C23-$E$10</f>
        <v>0.84099999999999997</v>
      </c>
      <c r="E23" s="13">
        <f>LN(D23)</f>
        <v>-0.17316361900918903</v>
      </c>
      <c r="F23" s="13">
        <f>(E23-1.0046)/-1.517</f>
        <v>0.77637680883928084</v>
      </c>
      <c r="G23" s="13">
        <f>EXP(F23)</f>
        <v>2.1735826758451302</v>
      </c>
      <c r="H23">
        <v>987333.33333333337</v>
      </c>
      <c r="I23" s="19">
        <f>H23/$H$23</f>
        <v>1</v>
      </c>
      <c r="J23" s="18">
        <f>G23/I23</f>
        <v>2.1735826758451302</v>
      </c>
    </row>
    <row r="24" spans="1:10" x14ac:dyDescent="0.25">
      <c r="A24" s="21"/>
      <c r="B24" s="8">
        <v>39</v>
      </c>
      <c r="C24" s="13">
        <f t="shared" ref="C24:C28" si="4">AVERAGE(D3:E3)</f>
        <v>0.72550000000000003</v>
      </c>
      <c r="D24" s="13">
        <f t="shared" ref="D24:D46" si="5">C24-$E$10</f>
        <v>0.72550000000000003</v>
      </c>
      <c r="E24" s="13">
        <f t="shared" ref="E24:E46" si="6">LN(D24)</f>
        <v>-0.32089420665789448</v>
      </c>
      <c r="F24" s="13">
        <f t="shared" ref="F24:F46" si="7">(E24-1.0046)/-1.517</f>
        <v>0.87376018896367458</v>
      </c>
      <c r="G24" s="13">
        <f t="shared" ref="G24:G46" si="8">EXP(F24)</f>
        <v>2.395902984834438</v>
      </c>
      <c r="H24">
        <v>1386666.6666666667</v>
      </c>
      <c r="I24" s="19">
        <f t="shared" ref="I24:I46" si="9">H24/$H$23</f>
        <v>1.4044564483457125</v>
      </c>
      <c r="J24" s="18">
        <f t="shared" ref="J24:J46" si="10">G24/I24</f>
        <v>1.7059290002595204</v>
      </c>
    </row>
    <row r="25" spans="1:10" x14ac:dyDescent="0.25">
      <c r="A25" s="21"/>
      <c r="B25" s="8">
        <v>68</v>
      </c>
      <c r="C25" s="13">
        <f t="shared" si="4"/>
        <v>0.71049999999999991</v>
      </c>
      <c r="D25" s="13">
        <f t="shared" si="5"/>
        <v>0.71049999999999991</v>
      </c>
      <c r="E25" s="13">
        <f t="shared" si="6"/>
        <v>-0.34178633144498183</v>
      </c>
      <c r="F25" s="13">
        <f t="shared" si="7"/>
        <v>0.88753218948251933</v>
      </c>
      <c r="G25" s="13">
        <f t="shared" si="8"/>
        <v>2.429127621706932</v>
      </c>
      <c r="H25">
        <v>667666.66666666663</v>
      </c>
      <c r="I25" s="19">
        <f t="shared" si="9"/>
        <v>0.67623227548953402</v>
      </c>
      <c r="J25" s="18">
        <f t="shared" si="10"/>
        <v>3.5921497830733569</v>
      </c>
    </row>
    <row r="26" spans="1:10" x14ac:dyDescent="0.25">
      <c r="A26" s="22"/>
      <c r="B26" s="8">
        <v>309</v>
      </c>
      <c r="C26" s="13">
        <f t="shared" si="4"/>
        <v>0.52049999999999996</v>
      </c>
      <c r="D26" s="13">
        <f t="shared" si="5"/>
        <v>0.52049999999999996</v>
      </c>
      <c r="E26" s="13">
        <f t="shared" si="6"/>
        <v>-0.65296539092711359</v>
      </c>
      <c r="F26" s="13">
        <f t="shared" si="7"/>
        <v>1.0926601126744322</v>
      </c>
      <c r="G26" s="13">
        <f t="shared" si="8"/>
        <v>2.9821965093362337</v>
      </c>
      <c r="H26">
        <v>420333.33333333331</v>
      </c>
      <c r="I26" s="19">
        <f t="shared" si="9"/>
        <v>0.42572586090479403</v>
      </c>
      <c r="J26" s="18">
        <f t="shared" si="10"/>
        <v>7.0049691202648097</v>
      </c>
    </row>
    <row r="27" spans="1:10" x14ac:dyDescent="0.25">
      <c r="A27" s="22"/>
      <c r="B27" s="8" t="s">
        <v>8</v>
      </c>
      <c r="C27" s="13">
        <f t="shared" si="4"/>
        <v>0.58799999999999997</v>
      </c>
      <c r="D27" s="13">
        <f t="shared" si="5"/>
        <v>0.58799999999999997</v>
      </c>
      <c r="E27" s="13">
        <f t="shared" si="6"/>
        <v>-0.53102833108351022</v>
      </c>
      <c r="F27" s="13">
        <f t="shared" si="7"/>
        <v>1.0122797172600595</v>
      </c>
      <c r="G27" s="13">
        <f t="shared" si="8"/>
        <v>2.7518673490611238</v>
      </c>
      <c r="H27">
        <v>600666.66666666663</v>
      </c>
      <c r="I27" s="19">
        <f t="shared" si="9"/>
        <v>0.60837272113436858</v>
      </c>
      <c r="J27" s="18">
        <f t="shared" si="10"/>
        <v>4.5233246880793843</v>
      </c>
    </row>
    <row r="28" spans="1:10" x14ac:dyDescent="0.25">
      <c r="A28" s="22"/>
      <c r="B28" s="8" t="s">
        <v>9</v>
      </c>
      <c r="C28" s="13">
        <f t="shared" si="4"/>
        <v>0.44800000000000001</v>
      </c>
      <c r="D28" s="13">
        <f t="shared" si="5"/>
        <v>0.44800000000000001</v>
      </c>
      <c r="E28" s="13">
        <f t="shared" si="6"/>
        <v>-0.80296204656715187</v>
      </c>
      <c r="F28" s="13">
        <f t="shared" si="7"/>
        <v>1.1915372752585049</v>
      </c>
      <c r="G28" s="13">
        <f t="shared" si="8"/>
        <v>3.2921382420271397</v>
      </c>
      <c r="H28">
        <v>96333.333333333328</v>
      </c>
      <c r="I28" s="19">
        <f t="shared" si="9"/>
        <v>9.7569209993247794E-2</v>
      </c>
      <c r="J28" s="18">
        <f t="shared" si="10"/>
        <v>33.741569110326608</v>
      </c>
    </row>
    <row r="29" spans="1:10" x14ac:dyDescent="0.25">
      <c r="A29" s="23">
        <v>52</v>
      </c>
      <c r="B29" s="7">
        <v>56</v>
      </c>
      <c r="C29" s="13">
        <f>AVERAGE(F2:G2)</f>
        <v>0.9265000000000001</v>
      </c>
      <c r="D29" s="13">
        <f t="shared" si="5"/>
        <v>0.9265000000000001</v>
      </c>
      <c r="E29" s="13">
        <f t="shared" si="6"/>
        <v>-7.6341233256722471E-2</v>
      </c>
      <c r="F29" s="13">
        <f t="shared" si="7"/>
        <v>0.71255190063066731</v>
      </c>
      <c r="G29" s="13">
        <f t="shared" si="8"/>
        <v>2.0391884307354116</v>
      </c>
      <c r="H29">
        <v>835000</v>
      </c>
      <c r="I29" s="19">
        <f t="shared" si="9"/>
        <v>0.84571235651586762</v>
      </c>
      <c r="J29" s="18">
        <f t="shared" si="10"/>
        <v>2.4112080366619919</v>
      </c>
    </row>
    <row r="30" spans="1:10" x14ac:dyDescent="0.25">
      <c r="A30" s="22"/>
      <c r="B30" s="7">
        <v>39</v>
      </c>
      <c r="C30" s="13">
        <f t="shared" ref="C30:C34" si="11">AVERAGE(F3:G3)</f>
        <v>0.82850000000000001</v>
      </c>
      <c r="D30" s="13">
        <f t="shared" si="5"/>
        <v>0.82850000000000001</v>
      </c>
      <c r="E30" s="13">
        <f t="shared" si="6"/>
        <v>-0.18813844211551944</v>
      </c>
      <c r="F30" s="13">
        <f t="shared" si="7"/>
        <v>0.78624814905439644</v>
      </c>
      <c r="G30" s="13">
        <f t="shared" si="8"/>
        <v>2.1951450998430198</v>
      </c>
      <c r="H30">
        <v>1050000</v>
      </c>
      <c r="I30" s="19">
        <f t="shared" si="9"/>
        <v>1.0634706279540851</v>
      </c>
      <c r="J30" s="18">
        <f t="shared" si="10"/>
        <v>2.064133265312706</v>
      </c>
    </row>
    <row r="31" spans="1:10" x14ac:dyDescent="0.25">
      <c r="A31" s="22"/>
      <c r="B31" s="7">
        <v>68</v>
      </c>
      <c r="C31" s="13">
        <f t="shared" si="11"/>
        <v>0.67400000000000004</v>
      </c>
      <c r="D31" s="13">
        <f t="shared" si="5"/>
        <v>0.67400000000000004</v>
      </c>
      <c r="E31" s="13">
        <f t="shared" si="6"/>
        <v>-0.39452516806982996</v>
      </c>
      <c r="F31" s="13">
        <f t="shared" si="7"/>
        <v>0.92229740808822014</v>
      </c>
      <c r="G31" s="13">
        <f t="shared" si="8"/>
        <v>2.5150618811706176</v>
      </c>
      <c r="H31">
        <v>625666.66666666663</v>
      </c>
      <c r="I31" s="19">
        <f t="shared" si="9"/>
        <v>0.63369345037137059</v>
      </c>
      <c r="J31" s="18">
        <f t="shared" si="10"/>
        <v>3.9688936025718542</v>
      </c>
    </row>
    <row r="32" spans="1:10" x14ac:dyDescent="0.25">
      <c r="A32" s="22"/>
      <c r="B32" s="7">
        <v>309</v>
      </c>
      <c r="C32" s="13">
        <f t="shared" si="11"/>
        <v>0.57299999999999995</v>
      </c>
      <c r="D32" s="13">
        <f t="shared" si="5"/>
        <v>0.57299999999999995</v>
      </c>
      <c r="E32" s="13">
        <f t="shared" si="6"/>
        <v>-0.55686956226739759</v>
      </c>
      <c r="F32" s="13">
        <f t="shared" si="7"/>
        <v>1.0293141478361223</v>
      </c>
      <c r="G32" s="13">
        <f t="shared" si="8"/>
        <v>2.7991453762857468</v>
      </c>
      <c r="H32">
        <v>841333.33333333337</v>
      </c>
      <c r="I32" s="19">
        <f t="shared" si="9"/>
        <v>0.85212694125590815</v>
      </c>
      <c r="J32" s="18">
        <f t="shared" si="10"/>
        <v>3.2848924740722594</v>
      </c>
    </row>
    <row r="33" spans="1:10" x14ac:dyDescent="0.25">
      <c r="A33" s="22"/>
      <c r="B33" s="7" t="s">
        <v>8</v>
      </c>
      <c r="C33" s="13">
        <f t="shared" si="11"/>
        <v>0.439</v>
      </c>
      <c r="D33" s="13">
        <f t="shared" si="5"/>
        <v>0.439</v>
      </c>
      <c r="E33" s="13">
        <f t="shared" si="6"/>
        <v>-0.82325586590696564</v>
      </c>
      <c r="F33" s="13">
        <f t="shared" si="7"/>
        <v>1.2049148753506695</v>
      </c>
      <c r="G33" s="13">
        <f t="shared" si="8"/>
        <v>3.336475049710073</v>
      </c>
      <c r="H33">
        <v>841333.33333333337</v>
      </c>
      <c r="I33" s="19">
        <f t="shared" si="9"/>
        <v>0.85212694125590815</v>
      </c>
      <c r="J33" s="18">
        <f t="shared" si="10"/>
        <v>3.9154671542160209</v>
      </c>
    </row>
    <row r="34" spans="1:10" x14ac:dyDescent="0.25">
      <c r="A34" s="22"/>
      <c r="B34" s="7" t="s">
        <v>9</v>
      </c>
      <c r="C34" s="13">
        <f t="shared" si="11"/>
        <v>0.40049999999999997</v>
      </c>
      <c r="D34" s="13">
        <f t="shared" si="5"/>
        <v>0.40049999999999997</v>
      </c>
      <c r="E34" s="13">
        <f t="shared" si="6"/>
        <v>-0.91504151247372323</v>
      </c>
      <c r="F34" s="13">
        <f t="shared" si="7"/>
        <v>1.2654195863373259</v>
      </c>
      <c r="G34" s="13">
        <f t="shared" si="8"/>
        <v>3.5445796813420687</v>
      </c>
      <c r="H34">
        <v>1060000</v>
      </c>
      <c r="I34" s="19">
        <f t="shared" si="9"/>
        <v>1.0735989196488858</v>
      </c>
      <c r="J34" s="18">
        <f t="shared" si="10"/>
        <v>3.3015864830613864</v>
      </c>
    </row>
    <row r="35" spans="1:10" x14ac:dyDescent="0.25">
      <c r="A35" s="24">
        <v>53</v>
      </c>
      <c r="B35" s="6">
        <v>56</v>
      </c>
      <c r="C35" s="13">
        <f>AVERAGE(H2:I2)</f>
        <v>0.86899999999999999</v>
      </c>
      <c r="D35" s="13">
        <f t="shared" si="5"/>
        <v>0.86899999999999999</v>
      </c>
      <c r="E35" s="13">
        <f t="shared" si="6"/>
        <v>-0.14041215371674501</v>
      </c>
      <c r="F35" s="13">
        <f t="shared" si="7"/>
        <v>0.7547871810921194</v>
      </c>
      <c r="G35" s="13">
        <f t="shared" si="8"/>
        <v>2.1271587755728567</v>
      </c>
      <c r="H35">
        <v>1001666.6666666666</v>
      </c>
      <c r="I35" s="19">
        <f t="shared" si="9"/>
        <v>1.014517218095881</v>
      </c>
      <c r="J35" s="18">
        <f t="shared" si="10"/>
        <v>2.096720230697771</v>
      </c>
    </row>
    <row r="36" spans="1:10" x14ac:dyDescent="0.25">
      <c r="A36" s="22"/>
      <c r="B36" s="6">
        <v>39</v>
      </c>
      <c r="C36" s="13">
        <f t="shared" ref="C36:C40" si="12">AVERAGE(H3:I3)</f>
        <v>0.85050000000000003</v>
      </c>
      <c r="D36" s="13">
        <f t="shared" si="5"/>
        <v>0.85050000000000003</v>
      </c>
      <c r="E36" s="13">
        <f t="shared" si="6"/>
        <v>-0.16193086714622057</v>
      </c>
      <c r="F36" s="13">
        <f t="shared" si="7"/>
        <v>0.76897222620054084</v>
      </c>
      <c r="G36" s="13">
        <f t="shared" si="8"/>
        <v>2.1575476429266711</v>
      </c>
      <c r="H36">
        <v>1110000</v>
      </c>
      <c r="I36" s="19">
        <f t="shared" si="9"/>
        <v>1.1242403781228898</v>
      </c>
      <c r="J36" s="18">
        <f t="shared" si="10"/>
        <v>1.9191159514560963</v>
      </c>
    </row>
    <row r="37" spans="1:10" x14ac:dyDescent="0.25">
      <c r="A37" s="22"/>
      <c r="B37" s="6">
        <v>68</v>
      </c>
      <c r="C37" s="13">
        <f t="shared" si="12"/>
        <v>0.69550000000000001</v>
      </c>
      <c r="D37" s="13">
        <f t="shared" si="5"/>
        <v>0.69550000000000001</v>
      </c>
      <c r="E37" s="13">
        <f t="shared" si="6"/>
        <v>-0.36312426761863942</v>
      </c>
      <c r="F37" s="13">
        <f t="shared" si="7"/>
        <v>0.90159806698657841</v>
      </c>
      <c r="G37" s="13">
        <f t="shared" si="8"/>
        <v>2.4635368640521187</v>
      </c>
      <c r="H37">
        <v>608000</v>
      </c>
      <c r="I37" s="19">
        <f t="shared" si="9"/>
        <v>0.6158001350438892</v>
      </c>
      <c r="J37" s="18">
        <f t="shared" si="10"/>
        <v>4.0005461575232326</v>
      </c>
    </row>
    <row r="38" spans="1:10" x14ac:dyDescent="0.25">
      <c r="A38" s="22"/>
      <c r="B38" s="6">
        <v>309</v>
      </c>
      <c r="C38" s="13">
        <f t="shared" si="12"/>
        <v>0.61399999999999999</v>
      </c>
      <c r="D38" s="13">
        <f t="shared" si="5"/>
        <v>0.61399999999999999</v>
      </c>
      <c r="E38" s="13">
        <f t="shared" si="6"/>
        <v>-0.48776035083499458</v>
      </c>
      <c r="F38" s="13">
        <f t="shared" si="7"/>
        <v>0.98375764722148629</v>
      </c>
      <c r="G38" s="13">
        <f t="shared" si="8"/>
        <v>2.674487163052143</v>
      </c>
      <c r="H38">
        <v>689666.66666666663</v>
      </c>
      <c r="I38" s="19">
        <f t="shared" si="9"/>
        <v>0.69851451721809577</v>
      </c>
      <c r="J38" s="18">
        <f t="shared" si="10"/>
        <v>3.828821158511575</v>
      </c>
    </row>
    <row r="39" spans="1:10" x14ac:dyDescent="0.25">
      <c r="A39" s="22"/>
      <c r="B39" s="6" t="s">
        <v>8</v>
      </c>
      <c r="C39" s="13">
        <f t="shared" si="12"/>
        <v>0.53350000000000009</v>
      </c>
      <c r="D39" s="13">
        <f t="shared" si="5"/>
        <v>0.53350000000000009</v>
      </c>
      <c r="E39" s="13">
        <f t="shared" si="6"/>
        <v>-0.62829620824032884</v>
      </c>
      <c r="F39" s="13">
        <f t="shared" si="7"/>
        <v>1.0763982915229591</v>
      </c>
      <c r="G39" s="13">
        <f t="shared" si="8"/>
        <v>2.9340927504935617</v>
      </c>
      <c r="H39">
        <v>728000</v>
      </c>
      <c r="I39" s="19">
        <f t="shared" si="9"/>
        <v>0.73733963538149894</v>
      </c>
      <c r="J39" s="18">
        <f t="shared" si="10"/>
        <v>3.9792961204038142</v>
      </c>
    </row>
    <row r="40" spans="1:10" x14ac:dyDescent="0.25">
      <c r="A40" s="22"/>
      <c r="B40" s="6" t="s">
        <v>9</v>
      </c>
      <c r="C40" s="13">
        <f t="shared" si="12"/>
        <v>0.495</v>
      </c>
      <c r="D40" s="13">
        <f t="shared" si="5"/>
        <v>0.495</v>
      </c>
      <c r="E40" s="13">
        <f t="shared" si="6"/>
        <v>-0.70319751641344674</v>
      </c>
      <c r="F40" s="13">
        <f t="shared" si="7"/>
        <v>1.1257729178730698</v>
      </c>
      <c r="G40" s="13">
        <f t="shared" si="8"/>
        <v>3.0825985238744935</v>
      </c>
      <c r="H40">
        <v>211000</v>
      </c>
      <c r="I40" s="19">
        <f t="shared" si="9"/>
        <v>0.21370695476029708</v>
      </c>
      <c r="J40" s="18">
        <f t="shared" si="10"/>
        <v>14.424418369219985</v>
      </c>
    </row>
    <row r="41" spans="1:10" x14ac:dyDescent="0.25">
      <c r="A41" s="25">
        <v>54</v>
      </c>
      <c r="B41" s="17">
        <v>56</v>
      </c>
      <c r="C41" s="13">
        <f>AVERAGE(D8:E8)</f>
        <v>0.79100000000000004</v>
      </c>
      <c r="D41" s="13">
        <f t="shared" si="5"/>
        <v>0.79100000000000004</v>
      </c>
      <c r="E41" s="13">
        <f t="shared" si="6"/>
        <v>-0.23445731121448313</v>
      </c>
      <c r="F41" s="13">
        <f t="shared" si="7"/>
        <v>0.81678135215193359</v>
      </c>
      <c r="G41" s="13">
        <f t="shared" si="8"/>
        <v>2.2632036463501786</v>
      </c>
      <c r="H41">
        <v>1056666.6666666667</v>
      </c>
      <c r="I41" s="19">
        <f t="shared" si="9"/>
        <v>1.0702228224172856</v>
      </c>
      <c r="J41" s="18">
        <f t="shared" si="10"/>
        <v>2.1147032178199461</v>
      </c>
    </row>
    <row r="42" spans="1:10" x14ac:dyDescent="0.25">
      <c r="B42" s="17">
        <v>39</v>
      </c>
      <c r="C42" s="13">
        <f t="shared" ref="C42" si="13">AVERAGE(D9:E9)</f>
        <v>0.78849999999999998</v>
      </c>
      <c r="D42" s="13">
        <f t="shared" si="5"/>
        <v>0.78849999999999998</v>
      </c>
      <c r="E42" s="13">
        <f t="shared" si="6"/>
        <v>-0.23762287257904399</v>
      </c>
      <c r="F42" s="13">
        <f t="shared" si="7"/>
        <v>0.81886807684841389</v>
      </c>
      <c r="G42" s="13">
        <f t="shared" si="8"/>
        <v>2.2679312601909594</v>
      </c>
      <c r="H42">
        <v>1256666.6666666667</v>
      </c>
      <c r="I42" s="19">
        <f t="shared" si="9"/>
        <v>1.272788656313302</v>
      </c>
      <c r="J42" s="18">
        <f t="shared" si="10"/>
        <v>1.7818600511102443</v>
      </c>
    </row>
    <row r="43" spans="1:10" x14ac:dyDescent="0.25">
      <c r="B43" s="17">
        <v>68</v>
      </c>
      <c r="C43" s="13">
        <f>AVERAGE(F8:G8)</f>
        <v>0.67600000000000005</v>
      </c>
      <c r="D43" s="13">
        <f t="shared" si="5"/>
        <v>0.67600000000000005</v>
      </c>
      <c r="E43" s="13">
        <f t="shared" si="6"/>
        <v>-0.39156220293917288</v>
      </c>
      <c r="F43" s="13">
        <f t="shared" si="7"/>
        <v>0.92034423397440546</v>
      </c>
      <c r="G43" s="13">
        <f t="shared" si="8"/>
        <v>2.5101543216289519</v>
      </c>
      <c r="H43">
        <v>752333.33333333337</v>
      </c>
      <c r="I43" s="19">
        <f t="shared" si="9"/>
        <v>0.76198514517218097</v>
      </c>
      <c r="J43" s="18">
        <f t="shared" si="10"/>
        <v>3.2942299958639589</v>
      </c>
    </row>
    <row r="44" spans="1:10" x14ac:dyDescent="0.25">
      <c r="B44" s="17">
        <v>309</v>
      </c>
      <c r="C44" s="13">
        <f>AVERAGE(F9:G9)</f>
        <v>0.55100000000000005</v>
      </c>
      <c r="D44" s="13">
        <f t="shared" si="5"/>
        <v>0.55100000000000005</v>
      </c>
      <c r="E44" s="13">
        <f t="shared" si="6"/>
        <v>-0.59602046982922252</v>
      </c>
      <c r="F44" s="13">
        <f t="shared" si="7"/>
        <v>1.0551222609289534</v>
      </c>
      <c r="G44" s="13">
        <f t="shared" si="8"/>
        <v>2.8723263057172295</v>
      </c>
      <c r="H44">
        <v>967666.66666666663</v>
      </c>
      <c r="I44" s="19">
        <f t="shared" si="9"/>
        <v>0.98008102633355831</v>
      </c>
      <c r="J44" s="18">
        <f t="shared" si="10"/>
        <v>2.9307028995984963</v>
      </c>
    </row>
    <row r="45" spans="1:10" x14ac:dyDescent="0.25">
      <c r="B45" s="17" t="s">
        <v>8</v>
      </c>
      <c r="C45" s="13">
        <f>AVERAGE(H8:I8)</f>
        <v>0.59299999999999997</v>
      </c>
      <c r="D45" s="13">
        <f t="shared" si="5"/>
        <v>0.59299999999999997</v>
      </c>
      <c r="E45" s="13">
        <f t="shared" si="6"/>
        <v>-0.5225608799844117</v>
      </c>
      <c r="F45" s="13">
        <f t="shared" si="7"/>
        <v>1.0066980092184652</v>
      </c>
      <c r="G45" s="13">
        <f t="shared" si="8"/>
        <v>2.7365500171550021</v>
      </c>
      <c r="H45">
        <v>793666.66666666663</v>
      </c>
      <c r="I45" s="19">
        <f t="shared" si="9"/>
        <v>0.80384875084402418</v>
      </c>
      <c r="J45" s="18">
        <f t="shared" si="10"/>
        <v>3.4043095971495663</v>
      </c>
    </row>
    <row r="46" spans="1:10" x14ac:dyDescent="0.25">
      <c r="B46" s="17" t="s">
        <v>9</v>
      </c>
      <c r="C46" s="13">
        <f>AVERAGE(H9:I9)</f>
        <v>0.67649999999999999</v>
      </c>
      <c r="D46" s="13">
        <f t="shared" si="5"/>
        <v>0.67649999999999999</v>
      </c>
      <c r="E46" s="13">
        <f t="shared" si="6"/>
        <v>-0.39082283137129431</v>
      </c>
      <c r="F46" s="13">
        <f t="shared" si="7"/>
        <v>0.91985684335615969</v>
      </c>
      <c r="G46" s="13">
        <f t="shared" si="8"/>
        <v>2.5089311940569052</v>
      </c>
      <c r="H46">
        <v>950333.33333333337</v>
      </c>
      <c r="I46" s="19">
        <f t="shared" si="9"/>
        <v>0.96252532072923702</v>
      </c>
      <c r="J46" s="18">
        <f t="shared" si="10"/>
        <v>2.6066131872313409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F9693-DB1E-4172-A142-CABA5252667C}">
  <dimension ref="A1:E25"/>
  <sheetViews>
    <sheetView workbookViewId="0">
      <selection activeCell="K19" sqref="K19"/>
    </sheetView>
  </sheetViews>
  <sheetFormatPr defaultRowHeight="15" x14ac:dyDescent="0.25"/>
  <sheetData>
    <row r="1" spans="1:5" x14ac:dyDescent="0.25">
      <c r="A1" s="38" t="s">
        <v>19</v>
      </c>
      <c r="B1" s="39" t="s">
        <v>30</v>
      </c>
      <c r="C1" s="39" t="s">
        <v>31</v>
      </c>
      <c r="D1" s="37" t="s">
        <v>25</v>
      </c>
      <c r="E1" t="s">
        <v>40</v>
      </c>
    </row>
    <row r="2" spans="1:5" x14ac:dyDescent="0.25">
      <c r="A2">
        <v>51</v>
      </c>
      <c r="B2" s="40" t="s">
        <v>32</v>
      </c>
      <c r="C2" s="41" t="s">
        <v>33</v>
      </c>
      <c r="D2">
        <v>2.1735826758451302</v>
      </c>
      <c r="E2">
        <v>2.1735826758451302</v>
      </c>
    </row>
    <row r="3" spans="1:5" x14ac:dyDescent="0.25">
      <c r="A3" s="46">
        <v>51</v>
      </c>
      <c r="B3" s="40" t="s">
        <v>34</v>
      </c>
      <c r="C3" s="41" t="s">
        <v>33</v>
      </c>
      <c r="D3">
        <v>1.7059290002595204</v>
      </c>
      <c r="E3">
        <v>2.395902984834438</v>
      </c>
    </row>
    <row r="4" spans="1:5" x14ac:dyDescent="0.25">
      <c r="A4" s="46">
        <v>51</v>
      </c>
      <c r="B4" s="40" t="s">
        <v>35</v>
      </c>
      <c r="C4" s="41" t="s">
        <v>33</v>
      </c>
      <c r="D4">
        <v>3.5921497830733569</v>
      </c>
      <c r="E4">
        <v>2.429127621706932</v>
      </c>
    </row>
    <row r="5" spans="1:5" x14ac:dyDescent="0.25">
      <c r="A5" s="46">
        <v>51</v>
      </c>
      <c r="B5" s="40" t="s">
        <v>36</v>
      </c>
      <c r="C5" s="41" t="s">
        <v>37</v>
      </c>
      <c r="D5">
        <v>7.0049691202648097</v>
      </c>
      <c r="E5">
        <v>2.9821965093362337</v>
      </c>
    </row>
    <row r="6" spans="1:5" x14ac:dyDescent="0.25">
      <c r="A6" s="46">
        <v>51</v>
      </c>
      <c r="B6" s="40" t="s">
        <v>38</v>
      </c>
      <c r="C6" s="41" t="s">
        <v>37</v>
      </c>
      <c r="D6">
        <v>4.5233246880793843</v>
      </c>
      <c r="E6">
        <v>2.7518673490611238</v>
      </c>
    </row>
    <row r="7" spans="1:5" x14ac:dyDescent="0.25">
      <c r="A7" s="46">
        <v>51</v>
      </c>
      <c r="B7" s="40" t="s">
        <v>39</v>
      </c>
      <c r="C7" s="41" t="s">
        <v>37</v>
      </c>
      <c r="D7">
        <v>33.741569110326608</v>
      </c>
      <c r="E7">
        <v>3.2921382420271397</v>
      </c>
    </row>
    <row r="8" spans="1:5" x14ac:dyDescent="0.25">
      <c r="A8">
        <v>52</v>
      </c>
      <c r="B8" s="42" t="s">
        <v>32</v>
      </c>
      <c r="C8" s="43" t="s">
        <v>33</v>
      </c>
      <c r="D8">
        <v>2.4112080366619919</v>
      </c>
      <c r="E8">
        <v>2.0391884307354116</v>
      </c>
    </row>
    <row r="9" spans="1:5" x14ac:dyDescent="0.25">
      <c r="A9" s="46">
        <v>52</v>
      </c>
      <c r="B9" s="42" t="s">
        <v>34</v>
      </c>
      <c r="C9" s="43" t="s">
        <v>33</v>
      </c>
      <c r="D9">
        <v>2.064133265312706</v>
      </c>
      <c r="E9">
        <v>2.1951450998430198</v>
      </c>
    </row>
    <row r="10" spans="1:5" x14ac:dyDescent="0.25">
      <c r="A10" s="46">
        <v>52</v>
      </c>
      <c r="B10" s="42" t="s">
        <v>35</v>
      </c>
      <c r="C10" s="43" t="s">
        <v>33</v>
      </c>
      <c r="D10">
        <v>3.9688936025718542</v>
      </c>
      <c r="E10">
        <v>2.5150618811706176</v>
      </c>
    </row>
    <row r="11" spans="1:5" x14ac:dyDescent="0.25">
      <c r="A11" s="46">
        <v>52</v>
      </c>
      <c r="B11" s="42" t="s">
        <v>36</v>
      </c>
      <c r="C11" s="43" t="s">
        <v>37</v>
      </c>
      <c r="D11">
        <v>3.2848924740722594</v>
      </c>
      <c r="E11">
        <v>2.7991453762857468</v>
      </c>
    </row>
    <row r="12" spans="1:5" x14ac:dyDescent="0.25">
      <c r="A12" s="46">
        <v>52</v>
      </c>
      <c r="B12" s="42" t="s">
        <v>38</v>
      </c>
      <c r="C12" s="43" t="s">
        <v>37</v>
      </c>
      <c r="D12">
        <v>3.9154671542160209</v>
      </c>
      <c r="E12">
        <v>3.336475049710073</v>
      </c>
    </row>
    <row r="13" spans="1:5" x14ac:dyDescent="0.25">
      <c r="A13" s="46">
        <v>52</v>
      </c>
      <c r="B13" s="42" t="s">
        <v>39</v>
      </c>
      <c r="C13" s="43" t="s">
        <v>37</v>
      </c>
      <c r="D13">
        <v>3.3015864830613864</v>
      </c>
      <c r="E13">
        <v>3.5445796813420687</v>
      </c>
    </row>
    <row r="14" spans="1:5" x14ac:dyDescent="0.25">
      <c r="A14">
        <v>53</v>
      </c>
      <c r="B14" s="44" t="s">
        <v>32</v>
      </c>
      <c r="C14" s="45" t="s">
        <v>33</v>
      </c>
      <c r="D14">
        <v>2.096720230697771</v>
      </c>
      <c r="E14">
        <v>2.1271587755728567</v>
      </c>
    </row>
    <row r="15" spans="1:5" x14ac:dyDescent="0.25">
      <c r="A15" s="46">
        <v>53</v>
      </c>
      <c r="B15" s="44" t="s">
        <v>34</v>
      </c>
      <c r="C15" s="45" t="s">
        <v>33</v>
      </c>
      <c r="D15">
        <v>1.9191159514560963</v>
      </c>
      <c r="E15">
        <v>2.1575476429266711</v>
      </c>
    </row>
    <row r="16" spans="1:5" x14ac:dyDescent="0.25">
      <c r="A16" s="46">
        <v>53</v>
      </c>
      <c r="B16" s="44" t="s">
        <v>35</v>
      </c>
      <c r="C16" s="45" t="s">
        <v>33</v>
      </c>
      <c r="D16">
        <v>4.0005461575232326</v>
      </c>
      <c r="E16">
        <v>2.4635368640521187</v>
      </c>
    </row>
    <row r="17" spans="1:5" x14ac:dyDescent="0.25">
      <c r="A17" s="46">
        <v>53</v>
      </c>
      <c r="B17" s="44" t="s">
        <v>36</v>
      </c>
      <c r="C17" s="45" t="s">
        <v>37</v>
      </c>
      <c r="D17">
        <v>3.828821158511575</v>
      </c>
      <c r="E17">
        <v>2.674487163052143</v>
      </c>
    </row>
    <row r="18" spans="1:5" x14ac:dyDescent="0.25">
      <c r="A18" s="46">
        <v>53</v>
      </c>
      <c r="B18" s="44" t="s">
        <v>38</v>
      </c>
      <c r="C18" s="45" t="s">
        <v>37</v>
      </c>
      <c r="D18">
        <v>3.9792961204038142</v>
      </c>
      <c r="E18">
        <v>2.9340927504935617</v>
      </c>
    </row>
    <row r="19" spans="1:5" x14ac:dyDescent="0.25">
      <c r="A19" s="46">
        <v>53</v>
      </c>
      <c r="B19" s="44" t="s">
        <v>39</v>
      </c>
      <c r="C19" s="45" t="s">
        <v>37</v>
      </c>
      <c r="D19">
        <v>14.424418369219985</v>
      </c>
      <c r="E19">
        <v>3.0825985238744935</v>
      </c>
    </row>
    <row r="20" spans="1:5" x14ac:dyDescent="0.25">
      <c r="A20">
        <v>54</v>
      </c>
      <c r="B20" s="47" t="s">
        <v>32</v>
      </c>
      <c r="C20" s="48" t="s">
        <v>33</v>
      </c>
      <c r="D20">
        <v>2.1147032178199461</v>
      </c>
      <c r="E20">
        <v>2.2632036463501786</v>
      </c>
    </row>
    <row r="21" spans="1:5" x14ac:dyDescent="0.25">
      <c r="A21" s="46">
        <v>54</v>
      </c>
      <c r="B21" s="47" t="s">
        <v>34</v>
      </c>
      <c r="C21" s="48" t="s">
        <v>33</v>
      </c>
      <c r="D21">
        <v>1.7818600511102443</v>
      </c>
      <c r="E21">
        <v>2.2679312601909594</v>
      </c>
    </row>
    <row r="22" spans="1:5" x14ac:dyDescent="0.25">
      <c r="A22" s="46">
        <v>54</v>
      </c>
      <c r="B22" s="47" t="s">
        <v>35</v>
      </c>
      <c r="C22" s="48" t="s">
        <v>33</v>
      </c>
      <c r="D22">
        <v>3.2942299958639589</v>
      </c>
      <c r="E22">
        <v>2.5101543216289519</v>
      </c>
    </row>
    <row r="23" spans="1:5" x14ac:dyDescent="0.25">
      <c r="A23" s="46">
        <v>54</v>
      </c>
      <c r="B23" s="47" t="s">
        <v>36</v>
      </c>
      <c r="C23" s="48" t="s">
        <v>37</v>
      </c>
      <c r="D23">
        <v>2.9307028995984963</v>
      </c>
      <c r="E23">
        <v>2.8723263057172295</v>
      </c>
    </row>
    <row r="24" spans="1:5" x14ac:dyDescent="0.25">
      <c r="A24" s="46">
        <v>54</v>
      </c>
      <c r="B24" s="47" t="s">
        <v>38</v>
      </c>
      <c r="C24" s="48" t="s">
        <v>37</v>
      </c>
      <c r="D24">
        <v>3.4043095971495663</v>
      </c>
      <c r="E24">
        <v>2.7365500171550021</v>
      </c>
    </row>
    <row r="25" spans="1:5" x14ac:dyDescent="0.25">
      <c r="A25" s="46">
        <v>54</v>
      </c>
      <c r="B25" s="47" t="s">
        <v>39</v>
      </c>
      <c r="C25" s="48" t="s">
        <v>37</v>
      </c>
      <c r="D25">
        <v>2.6066131872313409</v>
      </c>
      <c r="E25">
        <v>2.5089311940569052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ROSETY</dc:creator>
  <cp:lastModifiedBy>Isabel ROSETY</cp:lastModifiedBy>
  <cp:lastPrinted>2022-09-15T13:56:47Z</cp:lastPrinted>
  <dcterms:created xsi:type="dcterms:W3CDTF">2022-09-14T11:41:53Z</dcterms:created>
  <dcterms:modified xsi:type="dcterms:W3CDTF">2022-11-02T14:08:08Z</dcterms:modified>
</cp:coreProperties>
</file>