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3xSNCA_hMO_Nathasia\Figures\Figure 4\Originals\E\"/>
    </mc:Choice>
  </mc:AlternateContent>
  <xr:revisionPtr revIDLastSave="0" documentId="8_{75D72C7B-9993-4555-84E9-1AB39D7F1DF5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Plate 1 - Sheet1" sheetId="1" r:id="rId1"/>
  </sheets>
  <definedNames>
    <definedName name="MethodPointer1">680954704</definedName>
    <definedName name="MethodPointer2">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E66" i="1" s="1"/>
  <c r="F66" i="1" s="1"/>
  <c r="E60" i="1"/>
  <c r="F60" i="1" s="1"/>
  <c r="E61" i="1"/>
  <c r="E62" i="1"/>
  <c r="E63" i="1"/>
  <c r="E64" i="1"/>
  <c r="E65" i="1"/>
  <c r="E67" i="1"/>
  <c r="E68" i="1"/>
  <c r="E69" i="1"/>
  <c r="F69" i="1" s="1"/>
  <c r="E70" i="1"/>
  <c r="E71" i="1"/>
  <c r="E72" i="1"/>
  <c r="E73" i="1"/>
  <c r="E74" i="1"/>
  <c r="F74" i="1" s="1"/>
  <c r="E75" i="1"/>
  <c r="E76" i="1"/>
  <c r="E77" i="1"/>
  <c r="F77" i="1" s="1"/>
  <c r="E78" i="1"/>
  <c r="E79" i="1"/>
  <c r="E80" i="1"/>
  <c r="E81" i="1"/>
  <c r="E82" i="1"/>
  <c r="F82" i="1" s="1"/>
  <c r="E83" i="1"/>
  <c r="E84" i="1"/>
  <c r="E85" i="1"/>
  <c r="F85" i="1" s="1"/>
  <c r="E86" i="1"/>
  <c r="E87" i="1"/>
  <c r="E58" i="1"/>
  <c r="F58" i="1" s="1"/>
  <c r="G58" i="1" s="1"/>
  <c r="D86" i="1"/>
  <c r="D87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58" i="1"/>
  <c r="C48" i="1"/>
  <c r="C49" i="1"/>
  <c r="K48" i="1"/>
  <c r="I48" i="1"/>
  <c r="G48" i="1"/>
  <c r="E48" i="1"/>
  <c r="K43" i="1"/>
  <c r="K44" i="1"/>
  <c r="K45" i="1"/>
  <c r="K46" i="1"/>
  <c r="K47" i="1"/>
  <c r="K42" i="1"/>
  <c r="I43" i="1"/>
  <c r="I44" i="1"/>
  <c r="I45" i="1"/>
  <c r="I46" i="1"/>
  <c r="I47" i="1"/>
  <c r="I42" i="1"/>
  <c r="G43" i="1"/>
  <c r="G44" i="1"/>
  <c r="G45" i="1"/>
  <c r="G46" i="1"/>
  <c r="G47" i="1"/>
  <c r="G42" i="1"/>
  <c r="E43" i="1"/>
  <c r="E44" i="1"/>
  <c r="E45" i="1"/>
  <c r="E46" i="1"/>
  <c r="E47" i="1"/>
  <c r="E42" i="1"/>
  <c r="C43" i="1"/>
  <c r="C44" i="1"/>
  <c r="C45" i="1"/>
  <c r="C46" i="1"/>
  <c r="C47" i="1"/>
  <c r="C42" i="1"/>
  <c r="F78" i="1" l="1"/>
  <c r="F70" i="1"/>
  <c r="F61" i="1"/>
  <c r="F84" i="1"/>
  <c r="G84" i="1" s="1"/>
  <c r="F76" i="1"/>
  <c r="F68" i="1"/>
  <c r="G68" i="1" s="1"/>
  <c r="E59" i="1"/>
  <c r="F59" i="1" s="1"/>
  <c r="F83" i="1"/>
  <c r="G83" i="1" s="1"/>
  <c r="F75" i="1"/>
  <c r="F67" i="1"/>
  <c r="F65" i="1"/>
  <c r="G65" i="1" s="1"/>
  <c r="F81" i="1"/>
  <c r="G81" i="1" s="1"/>
  <c r="F73" i="1"/>
  <c r="F64" i="1"/>
  <c r="G64" i="1" s="1"/>
  <c r="F80" i="1"/>
  <c r="G80" i="1" s="1"/>
  <c r="F72" i="1"/>
  <c r="G72" i="1" s="1"/>
  <c r="F63" i="1"/>
  <c r="F79" i="1"/>
  <c r="G79" i="1" s="1"/>
  <c r="F71" i="1"/>
  <c r="G71" i="1" s="1"/>
  <c r="F62" i="1"/>
  <c r="G62" i="1" s="1"/>
  <c r="G70" i="1"/>
  <c r="G61" i="1"/>
  <c r="G85" i="1"/>
  <c r="G69" i="1"/>
  <c r="G60" i="1"/>
  <c r="G59" i="1"/>
  <c r="G67" i="1"/>
  <c r="G82" i="1"/>
  <c r="G66" i="1"/>
  <c r="G63" i="1"/>
  <c r="G76" i="1" l="1"/>
  <c r="G73" i="1"/>
  <c r="G78" i="1"/>
  <c r="G75" i="1"/>
  <c r="G74" i="1"/>
  <c r="G77" i="1"/>
</calcChain>
</file>

<file path=xl/sharedStrings.xml><?xml version="1.0" encoding="utf-8"?>
<sst xmlns="http://schemas.openxmlformats.org/spreadsheetml/2006/main" count="74" uniqueCount="68">
  <si>
    <t>Software Version</t>
  </si>
  <si>
    <t>3.11.19</t>
  </si>
  <si>
    <t>Experiment File Path:</t>
  </si>
  <si>
    <t>C:\Cytation\NM_DA_ELISA.xpt</t>
  </si>
  <si>
    <t>Protocol File Path:</t>
  </si>
  <si>
    <t>C:\Users\Public\Documents\Protocols\IR_DA_ELISA.prt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</si>
  <si>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</si>
  <si>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</si>
  <si>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</si>
  <si>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</si>
  <si>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</si>
  <si>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</si>
  <si>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</si>
  <si>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</si>
  <si>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</si>
  <si>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</si>
  <si>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</si>
  <si>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</si>
  <si>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</si>
  <si>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</si>
  <si>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</si>
  <si>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</si>
  <si>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</si>
  <si>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</si>
  <si>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</si>
  <si>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</si>
  <si>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</si>
  <si>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</si>
  <si>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</si>
  <si>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</si>
  <si>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</si>
  <si>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</si>
  <si>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</si>
  <si>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</si>
  <si>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hMO_B1_201_d30</t>
  </si>
  <si>
    <t>hMO_B1_232_d30</t>
  </si>
  <si>
    <t>hMO_B1_373_d30</t>
  </si>
  <si>
    <t>hMO_B1_391_d30</t>
  </si>
  <si>
    <t>hMO_B1_392_d30</t>
  </si>
  <si>
    <t>hMO_B1_336_d30</t>
  </si>
  <si>
    <t>hMO_B1_317_d30</t>
  </si>
  <si>
    <t>hMO_B2_201_d30</t>
  </si>
  <si>
    <t>hMO_B2_232_d30</t>
  </si>
  <si>
    <t>hMO_B2_373_d30</t>
  </si>
  <si>
    <t>hMO_B2_391_d30</t>
  </si>
  <si>
    <t>hMO_B2_392_d30</t>
  </si>
  <si>
    <t>hMO_B2_317_d30</t>
  </si>
  <si>
    <t>hMO_B2_336_d30</t>
  </si>
  <si>
    <t>hMO_B3_201_d70</t>
  </si>
  <si>
    <t>hMO_B3_232_d70</t>
  </si>
  <si>
    <t>hMO_B3_373_d70</t>
  </si>
  <si>
    <t>hMO_B3_391_d70</t>
  </si>
  <si>
    <t>hMO_B3_392_d70</t>
  </si>
  <si>
    <t>hMO_B3_317_d70</t>
  </si>
  <si>
    <t>hMO_B3_336_d70</t>
  </si>
  <si>
    <t>hMO_B4_201_d70</t>
  </si>
  <si>
    <t>hMO_B4_232_d70</t>
  </si>
  <si>
    <t>hMO_B4_391_d70</t>
  </si>
  <si>
    <t>hMO_B4_392_d70</t>
  </si>
  <si>
    <t>hMO_B4_336_d70</t>
  </si>
  <si>
    <t>hMO_B4_317_d70</t>
  </si>
  <si>
    <t xml:space="preserve">Ctl1 </t>
  </si>
  <si>
    <t xml:space="preserve">Ctl2 </t>
  </si>
  <si>
    <t>OD</t>
  </si>
  <si>
    <t>Sample</t>
  </si>
  <si>
    <t>Concentration</t>
  </si>
  <si>
    <t>Adjusted Concentration (ng/ml)</t>
  </si>
  <si>
    <t>hMO_B4_373_d70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</si>
</sst>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13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1.661482939632546E-2"/>
                  <c:y val="4.14246135899679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'Plate 1 - Sheet1'!$F$35:$K$35</c:f>
              <c:numCache>
                <c:formatCode>General</c:formatCode>
                <c:ptCount val="6"/>
                <c:pt idx="1">
                  <c:v>0.5</c:v>
                </c:pt>
                <c:pt idx="2">
                  <c:v>1.5</c:v>
                </c:pt>
                <c:pt idx="3">
                  <c:v>5</c:v>
                </c:pt>
                <c:pt idx="4">
                  <c:v>20</c:v>
                </c:pt>
                <c:pt idx="5">
                  <c:v>80</c:v>
                </c:pt>
              </c:numCache>
            </c:numRef>
          </c:xVal>
          <c:yVal>
            <c:numRef>
              <c:f>'Plate 1 - Sheet1'!$F$36:$K$36</c:f>
              <c:numCache>
                <c:formatCode>General</c:formatCode>
                <c:ptCount val="6"/>
                <c:pt idx="1">
                  <c:v>1.2610000000000001</c:v>
                </c:pt>
                <c:pt idx="2">
                  <c:v>1.1274999999999999</c:v>
                </c:pt>
                <c:pt idx="3">
                  <c:v>0.92349999999999999</c:v>
                </c:pt>
                <c:pt idx="4">
                  <c:v>0.64200000000000002</c:v>
                </c:pt>
                <c:pt idx="5">
                  <c:v>0.39300000000000002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8E-43BB-B763-CF4FC189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121072"/>
        <c:axId val="1750121488"/>
      </c:scatterChart>
      <c:valAx>
        <c:axId val="1750121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121488"/>
        <c:crosses val="autoZero"/>
        <c:crossBetween val="midCat"/>
      </c:valAx>
      <c:valAx>
        <c:axId val="175012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12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608012</xdr:colOff>
      <xdr:row>33</xdr:row>
      <xdr:rowOff>0</xdr:rowOff>
    </xdr:from>
    <xdr:to>
      <xdr:col>21</xdr:col>
      <xdr:colOff>303212</xdr:colOff>
      <xdr:row>49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F7281-89F3-45C6-B375-0CAF73E32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1"/>
  <sheetViews>
    <sheetView tabSelected="1" topLeftCell="A28" zoomScaleNormal="100" workbookViewId="0">
      <selection activeCell="K82" sqref="K82"/>
    </sheetView>
  </sheetViews>
  <sheetFormatPr defaultRowHeight="12.5" x14ac:dyDescent="0.25"/>
  <cols>
    <col min="1" max="1" width="20.7265625" customWidth="1"/>
    <col min="2" max="2" width="23.1796875" customWidth="1"/>
    <col min="4" max="4" width="11.81640625" bestFit="1" customWidth="1"/>
    <col min="6" max="6" width="9.81640625" bestFit="1" customWidth="1"/>
  </cols>
  <sheetData>
    <row r="2" spans="1:2" x14ac:dyDescent="0.25">
      <c r="A2" t="s">
        <v>0</v>
      </c>
      <c r="B2" t="s">
        <v>1</v>
      </c>
    </row>
    <row r="4" spans="1:2" x14ac:dyDescent="0.25">
      <c r="A4" t="s">
        <v>2</v>
      </c>
      <c r="B4" t="s">
        <v>3</v>
      </c>
    </row>
    <row r="5" spans="1:2" x14ac:dyDescent="0.25">
      <c r="A5" t="s">
        <v>4</v>
      </c>
      <c r="B5" t="s">
        <v>5</v>
      </c>
    </row>
    <row r="6" spans="1:2" x14ac:dyDescent="0.25">
      <c r="A6" t="s">
        <v>6</v>
      </c>
      <c r="B6" t="s">
        <v>7</v>
      </c>
    </row>
    <row r="7" spans="1:2" x14ac:dyDescent="0.25">
      <c r="A7" t="s">
        <v>8</v>
      </c>
      <c r="B7" s="1">
        <v>44876</v>
      </c>
    </row>
    <row r="8" spans="1:2" x14ac:dyDescent="0.25">
      <c r="A8" t="s">
        <v>9</v>
      </c>
      <c r="B8" s="2">
        <v>0.58231481481481484</v>
      </c>
    </row>
    <row r="9" spans="1:2" x14ac:dyDescent="0.25">
      <c r="A9" t="s">
        <v>10</v>
      </c>
      <c r="B9" t="s">
        <v>11</v>
      </c>
    </row>
    <row r="10" spans="1:2" x14ac:dyDescent="0.25">
      <c r="A10" t="s">
        <v>12</v>
      </c>
      <c r="B10">
        <v>1509096</v>
      </c>
    </row>
    <row r="11" spans="1:2" x14ac:dyDescent="0.25">
      <c r="A11" t="s">
        <v>13</v>
      </c>
      <c r="B11" t="s">
        <v>14</v>
      </c>
    </row>
    <row r="13" spans="1:2" ht="13" x14ac:dyDescent="0.25">
      <c r="A13" s="3" t="s">
        <v>15</v>
      </c>
      <c r="B13" s="4"/>
    </row>
    <row r="14" spans="1:2" x14ac:dyDescent="0.25">
      <c r="A14" t="s">
        <v>16</v>
      </c>
      <c r="B14" t="s">
        <v>17</v>
      </c>
    </row>
    <row r="15" spans="1:2" x14ac:dyDescent="0.25">
      <c r="A15" t="s">
        <v>18</v>
      </c>
    </row>
    <row r="16" spans="1:2" x14ac:dyDescent="0.25">
      <c r="A16" t="s">
        <v>19</v>
      </c>
      <c r="B16" t="s">
        <v>20</v>
      </c>
    </row>
    <row r="17" spans="1:15" x14ac:dyDescent="0.25">
      <c r="B17" t="s">
        <v>21</v>
      </c>
    </row>
    <row r="18" spans="1:15" x14ac:dyDescent="0.25">
      <c r="B18" t="s">
        <v>22</v>
      </c>
    </row>
    <row r="19" spans="1:15" x14ac:dyDescent="0.25">
      <c r="B19" t="s">
        <v>23</v>
      </c>
    </row>
    <row r="21" spans="1:15" ht="13" x14ac:dyDescent="0.25">
      <c r="A21" s="3" t="s">
        <v>24</v>
      </c>
      <c r="B21" s="4"/>
    </row>
    <row r="22" spans="1:15" x14ac:dyDescent="0.25">
      <c r="A22" t="s">
        <v>25</v>
      </c>
      <c r="B22">
        <v>36.4</v>
      </c>
    </row>
    <row r="24" spans="1:15" x14ac:dyDescent="0.25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15" x14ac:dyDescent="0.25">
      <c r="B25" s="6" t="s">
        <v>26</v>
      </c>
      <c r="C25" s="7">
        <v>1.431</v>
      </c>
      <c r="D25" s="8">
        <v>1.272</v>
      </c>
      <c r="E25" s="9">
        <v>1.3</v>
      </c>
      <c r="F25" s="9">
        <v>1.3480000000000001</v>
      </c>
      <c r="G25" s="8">
        <v>1.262</v>
      </c>
      <c r="H25" s="10">
        <v>1.1679999999999999</v>
      </c>
      <c r="I25" s="9">
        <v>1.3120000000000001</v>
      </c>
      <c r="J25" s="7">
        <v>1.4870000000000001</v>
      </c>
      <c r="K25" s="10">
        <v>1.131</v>
      </c>
      <c r="L25" s="11">
        <v>1.069</v>
      </c>
      <c r="M25" s="12">
        <v>4.5999999999999999E-2</v>
      </c>
      <c r="N25" s="12">
        <v>4.7E-2</v>
      </c>
      <c r="O25" s="13">
        <v>450</v>
      </c>
    </row>
    <row r="26" spans="1:15" x14ac:dyDescent="0.25">
      <c r="B26" s="6" t="s">
        <v>27</v>
      </c>
      <c r="C26" s="9">
        <v>1.286</v>
      </c>
      <c r="D26" s="8">
        <v>1.236</v>
      </c>
      <c r="E26" s="8">
        <v>1.244</v>
      </c>
      <c r="F26" s="8">
        <v>1.268</v>
      </c>
      <c r="G26" s="14">
        <v>0.77200000000000002</v>
      </c>
      <c r="H26" s="14">
        <v>0.78100000000000003</v>
      </c>
      <c r="I26" s="14">
        <v>0.78100000000000003</v>
      </c>
      <c r="J26" s="14">
        <v>0.83</v>
      </c>
      <c r="K26" s="14">
        <v>0.81100000000000005</v>
      </c>
      <c r="L26" s="14">
        <v>0.81599999999999995</v>
      </c>
      <c r="M26" s="12">
        <v>4.5999999999999999E-2</v>
      </c>
      <c r="N26" s="12">
        <v>4.7E-2</v>
      </c>
      <c r="O26" s="13">
        <v>450</v>
      </c>
    </row>
    <row r="27" spans="1:15" x14ac:dyDescent="0.25">
      <c r="B27" s="6" t="s">
        <v>28</v>
      </c>
      <c r="C27" s="10">
        <v>1.1140000000000001</v>
      </c>
      <c r="D27" s="10">
        <v>1.141</v>
      </c>
      <c r="E27" s="9">
        <v>1.3819999999999999</v>
      </c>
      <c r="F27" s="8">
        <v>1.272</v>
      </c>
      <c r="G27" s="14">
        <v>0.82199999999999995</v>
      </c>
      <c r="H27" s="14">
        <v>0.80600000000000005</v>
      </c>
      <c r="I27" s="8">
        <v>1.1970000000000001</v>
      </c>
      <c r="J27" s="9">
        <v>1.367</v>
      </c>
      <c r="K27" s="9">
        <v>1.282</v>
      </c>
      <c r="L27" s="10">
        <v>1.1739999999999999</v>
      </c>
      <c r="M27" s="12">
        <v>5.7000000000000002E-2</v>
      </c>
      <c r="N27" s="12">
        <v>4.3999999999999997E-2</v>
      </c>
      <c r="O27" s="13">
        <v>450</v>
      </c>
    </row>
    <row r="28" spans="1:15" x14ac:dyDescent="0.25">
      <c r="B28" s="6" t="s">
        <v>29</v>
      </c>
      <c r="C28" s="15">
        <v>0.90400000000000003</v>
      </c>
      <c r="D28" s="15">
        <v>0.94299999999999995</v>
      </c>
      <c r="E28" s="9">
        <v>1.3120000000000001</v>
      </c>
      <c r="F28" s="8">
        <v>1.266</v>
      </c>
      <c r="G28" s="8">
        <v>1.2370000000000001</v>
      </c>
      <c r="H28" s="10">
        <v>1.1659999999999999</v>
      </c>
      <c r="I28" s="8">
        <v>1.2</v>
      </c>
      <c r="J28" s="9">
        <v>1.3149999999999999</v>
      </c>
      <c r="K28" s="8">
        <v>1.262</v>
      </c>
      <c r="L28" s="8">
        <v>1.226</v>
      </c>
      <c r="M28" s="12">
        <v>4.9000000000000002E-2</v>
      </c>
      <c r="N28" s="12">
        <v>4.7E-2</v>
      </c>
      <c r="O28" s="13">
        <v>450</v>
      </c>
    </row>
    <row r="29" spans="1:15" x14ac:dyDescent="0.25">
      <c r="B29" s="6" t="s">
        <v>30</v>
      </c>
      <c r="C29" s="16">
        <v>0.65700000000000003</v>
      </c>
      <c r="D29" s="16">
        <v>0.627</v>
      </c>
      <c r="E29" s="9">
        <v>1.29</v>
      </c>
      <c r="F29" s="8">
        <v>1.2509999999999999</v>
      </c>
      <c r="G29" s="15">
        <v>0.89200000000000002</v>
      </c>
      <c r="H29" s="14">
        <v>0.86599999999999999</v>
      </c>
      <c r="I29" s="11">
        <v>0.99</v>
      </c>
      <c r="J29" s="11">
        <v>1.0620000000000001</v>
      </c>
      <c r="K29" s="9">
        <v>1.3109999999999999</v>
      </c>
      <c r="L29" s="8">
        <v>1.2030000000000001</v>
      </c>
      <c r="M29" s="12">
        <v>4.3999999999999997E-2</v>
      </c>
      <c r="N29" s="12">
        <v>4.7E-2</v>
      </c>
      <c r="O29" s="13">
        <v>450</v>
      </c>
    </row>
    <row r="30" spans="1:15" x14ac:dyDescent="0.25">
      <c r="B30" s="6" t="s">
        <v>31</v>
      </c>
      <c r="C30" s="17">
        <v>0.39600000000000002</v>
      </c>
      <c r="D30" s="17">
        <v>0.39</v>
      </c>
      <c r="E30" s="8">
        <v>1.1990000000000001</v>
      </c>
      <c r="F30" s="8">
        <v>1.2529999999999999</v>
      </c>
      <c r="G30" s="11">
        <v>1.026</v>
      </c>
      <c r="H30" s="11">
        <v>1.0549999999999999</v>
      </c>
      <c r="I30" s="8">
        <v>1.2190000000000001</v>
      </c>
      <c r="J30" s="8">
        <v>1.214</v>
      </c>
      <c r="K30" s="9">
        <v>1.3180000000000001</v>
      </c>
      <c r="L30" s="8">
        <v>1.21</v>
      </c>
      <c r="M30" s="12">
        <v>4.8000000000000001E-2</v>
      </c>
      <c r="N30" s="12">
        <v>4.5999999999999999E-2</v>
      </c>
      <c r="O30" s="13">
        <v>450</v>
      </c>
    </row>
    <row r="31" spans="1:15" x14ac:dyDescent="0.25">
      <c r="B31" s="6" t="s">
        <v>32</v>
      </c>
      <c r="C31" s="15">
        <v>0.95699999999999996</v>
      </c>
      <c r="D31" s="11">
        <v>0.98399999999999999</v>
      </c>
      <c r="E31" s="9">
        <v>1.3220000000000001</v>
      </c>
      <c r="F31" s="8">
        <v>1.276</v>
      </c>
      <c r="G31" s="11">
        <v>0.98499999999999999</v>
      </c>
      <c r="H31" s="11">
        <v>1.0289999999999999</v>
      </c>
      <c r="I31" s="10">
        <v>1.1719999999999999</v>
      </c>
      <c r="J31" s="8">
        <v>1.236</v>
      </c>
      <c r="K31" s="9">
        <v>1.361</v>
      </c>
      <c r="L31" s="9">
        <v>1.3049999999999999</v>
      </c>
      <c r="M31" s="12">
        <v>4.4999999999999998E-2</v>
      </c>
      <c r="N31" s="12">
        <v>4.4999999999999998E-2</v>
      </c>
      <c r="O31" s="13">
        <v>450</v>
      </c>
    </row>
    <row r="32" spans="1:15" x14ac:dyDescent="0.25">
      <c r="B32" s="6" t="s">
        <v>33</v>
      </c>
      <c r="C32" s="14">
        <v>0.83699999999999997</v>
      </c>
      <c r="D32" s="14">
        <v>0.76500000000000001</v>
      </c>
      <c r="E32" s="12">
        <v>4.5999999999999999E-2</v>
      </c>
      <c r="F32" s="12">
        <v>4.5999999999999999E-2</v>
      </c>
      <c r="G32" s="12">
        <v>4.5999999999999999E-2</v>
      </c>
      <c r="H32" s="12">
        <v>4.2999999999999997E-2</v>
      </c>
      <c r="I32" s="12">
        <v>8.4000000000000005E-2</v>
      </c>
      <c r="J32" s="12">
        <v>4.7E-2</v>
      </c>
      <c r="K32" s="12">
        <v>4.8000000000000001E-2</v>
      </c>
      <c r="L32" s="12">
        <v>4.7E-2</v>
      </c>
      <c r="M32" s="12">
        <v>5.0999999999999997E-2</v>
      </c>
      <c r="N32" s="12">
        <v>5.0999999999999997E-2</v>
      </c>
      <c r="O32" s="13">
        <v>450</v>
      </c>
    </row>
    <row r="35" spans="2:11" x14ac:dyDescent="0.25">
      <c r="G35">
        <v>0.5</v>
      </c>
      <c r="H35">
        <v>1.5</v>
      </c>
      <c r="I35">
        <v>5</v>
      </c>
      <c r="J35">
        <v>20</v>
      </c>
      <c r="K35">
        <v>80</v>
      </c>
    </row>
    <row r="36" spans="2:11" x14ac:dyDescent="0.25">
      <c r="G36">
        <v>1.2610000000000001</v>
      </c>
      <c r="H36">
        <v>1.1274999999999999</v>
      </c>
      <c r="I36">
        <v>0.92349999999999999</v>
      </c>
      <c r="J36">
        <v>0.64200000000000002</v>
      </c>
      <c r="K36">
        <v>0.39300000000000002</v>
      </c>
    </row>
    <row r="42" spans="2:11" x14ac:dyDescent="0.25">
      <c r="B42" t="s">
        <v>26</v>
      </c>
      <c r="C42">
        <f t="shared" ref="C42:C47" si="0">AVERAGE(C25:D25)</f>
        <v>1.3515000000000001</v>
      </c>
      <c r="D42">
        <v>0</v>
      </c>
      <c r="E42">
        <f>AVERAGE(E25:F25)</f>
        <v>1.3240000000000001</v>
      </c>
      <c r="G42">
        <f>AVERAGE(G25:H25)</f>
        <v>1.2149999999999999</v>
      </c>
      <c r="I42">
        <f>AVERAGE(I25:J25)</f>
        <v>1.3995000000000002</v>
      </c>
      <c r="K42">
        <f>AVERAGE(K25:L25)</f>
        <v>1.1000000000000001</v>
      </c>
    </row>
    <row r="43" spans="2:11" x14ac:dyDescent="0.25">
      <c r="B43" t="s">
        <v>27</v>
      </c>
      <c r="C43">
        <f t="shared" si="0"/>
        <v>1.2610000000000001</v>
      </c>
      <c r="D43">
        <v>0.5</v>
      </c>
      <c r="E43">
        <f t="shared" ref="E43:E48" si="1">AVERAGE(E26:F26)</f>
        <v>1.256</v>
      </c>
      <c r="G43">
        <f t="shared" ref="G43:G48" si="2">AVERAGE(G26:H26)</f>
        <v>0.77649999999999997</v>
      </c>
      <c r="I43">
        <f t="shared" ref="I43:I48" si="3">AVERAGE(I26:J26)</f>
        <v>0.80549999999999999</v>
      </c>
      <c r="K43">
        <f t="shared" ref="K43:K48" si="4">AVERAGE(K26:L26)</f>
        <v>0.8135</v>
      </c>
    </row>
    <row r="44" spans="2:11" x14ac:dyDescent="0.25">
      <c r="B44" t="s">
        <v>28</v>
      </c>
      <c r="C44">
        <f t="shared" si="0"/>
        <v>1.1274999999999999</v>
      </c>
      <c r="D44">
        <v>1.5</v>
      </c>
      <c r="E44">
        <f t="shared" si="1"/>
        <v>1.327</v>
      </c>
      <c r="G44">
        <f t="shared" si="2"/>
        <v>0.81400000000000006</v>
      </c>
      <c r="I44">
        <f t="shared" si="3"/>
        <v>1.282</v>
      </c>
      <c r="K44">
        <f t="shared" si="4"/>
        <v>1.228</v>
      </c>
    </row>
    <row r="45" spans="2:11" x14ac:dyDescent="0.25">
      <c r="B45" t="s">
        <v>29</v>
      </c>
      <c r="C45">
        <f t="shared" si="0"/>
        <v>0.92349999999999999</v>
      </c>
      <c r="D45">
        <v>5</v>
      </c>
      <c r="E45">
        <f t="shared" si="1"/>
        <v>1.2890000000000001</v>
      </c>
      <c r="G45">
        <f t="shared" si="2"/>
        <v>1.2015</v>
      </c>
      <c r="I45">
        <f t="shared" si="3"/>
        <v>1.2574999999999998</v>
      </c>
      <c r="K45">
        <f t="shared" si="4"/>
        <v>1.244</v>
      </c>
    </row>
    <row r="46" spans="2:11" x14ac:dyDescent="0.25">
      <c r="B46" t="s">
        <v>30</v>
      </c>
      <c r="C46">
        <f t="shared" si="0"/>
        <v>0.64200000000000002</v>
      </c>
      <c r="D46">
        <v>20</v>
      </c>
      <c r="E46">
        <f t="shared" si="1"/>
        <v>1.2705</v>
      </c>
      <c r="G46">
        <f t="shared" si="2"/>
        <v>0.879</v>
      </c>
      <c r="I46">
        <f t="shared" si="3"/>
        <v>1.026</v>
      </c>
      <c r="K46">
        <f t="shared" si="4"/>
        <v>1.2570000000000001</v>
      </c>
    </row>
    <row r="47" spans="2:11" x14ac:dyDescent="0.25">
      <c r="B47" t="s">
        <v>31</v>
      </c>
      <c r="C47">
        <f t="shared" si="0"/>
        <v>0.39300000000000002</v>
      </c>
      <c r="D47">
        <v>80</v>
      </c>
      <c r="E47">
        <f t="shared" si="1"/>
        <v>1.226</v>
      </c>
      <c r="G47">
        <f t="shared" si="2"/>
        <v>1.0405</v>
      </c>
      <c r="I47">
        <f t="shared" si="3"/>
        <v>1.2164999999999999</v>
      </c>
      <c r="K47">
        <f t="shared" si="4"/>
        <v>1.264</v>
      </c>
    </row>
    <row r="48" spans="2:11" x14ac:dyDescent="0.25">
      <c r="C48">
        <f t="shared" ref="C48:C49" si="5">AVERAGE(C31:D31)</f>
        <v>0.97049999999999992</v>
      </c>
      <c r="E48">
        <f t="shared" si="1"/>
        <v>1.2989999999999999</v>
      </c>
      <c r="G48">
        <f t="shared" si="2"/>
        <v>1.0069999999999999</v>
      </c>
      <c r="I48">
        <f t="shared" si="3"/>
        <v>1.204</v>
      </c>
      <c r="K48">
        <f t="shared" si="4"/>
        <v>1.333</v>
      </c>
    </row>
    <row r="49" spans="2:7" x14ac:dyDescent="0.25">
      <c r="C49">
        <f t="shared" si="5"/>
        <v>0.80099999999999993</v>
      </c>
    </row>
    <row r="57" spans="2:7" x14ac:dyDescent="0.25">
      <c r="B57" t="s">
        <v>64</v>
      </c>
      <c r="C57" t="s">
        <v>63</v>
      </c>
      <c r="D57" t="s">
        <v>65</v>
      </c>
      <c r="E57" t="s">
        <v>66</v>
      </c>
    </row>
    <row r="58" spans="2:7" x14ac:dyDescent="0.25">
      <c r="B58" s="18" t="s">
        <v>34</v>
      </c>
      <c r="C58">
        <v>1.3240000000000001</v>
      </c>
      <c r="D58">
        <f>EXP(1677/250 -(40*C58)/7)</f>
        <v>0.42413041618015895</v>
      </c>
      <c r="E58">
        <f>D58*$E$91</f>
        <v>1.5422924224733053E-2</v>
      </c>
      <c r="F58">
        <f>E58/$E$58</f>
        <v>1</v>
      </c>
      <c r="G58">
        <f>F58/$F$58</f>
        <v>1</v>
      </c>
    </row>
    <row r="59" spans="2:7" x14ac:dyDescent="0.25">
      <c r="B59" s="18" t="s">
        <v>35</v>
      </c>
      <c r="C59">
        <v>1.256</v>
      </c>
      <c r="D59">
        <f t="shared" ref="D59:D87" si="6">EXP(1677/250 -(40*C59)/7)</f>
        <v>0.62553821417093947</v>
      </c>
      <c r="E59">
        <f t="shared" ref="E59:E87" si="7">D59*$E$91</f>
        <v>2.2746844151670526E-2</v>
      </c>
      <c r="F59">
        <f t="shared" ref="F59:F85" si="8">E59/$E$58</f>
        <v>1.4748723277257909</v>
      </c>
      <c r="G59">
        <f t="shared" ref="G59:G64" si="9">F59/$F$58</f>
        <v>1.4748723277257909</v>
      </c>
    </row>
    <row r="60" spans="2:7" x14ac:dyDescent="0.25">
      <c r="B60" s="18" t="s">
        <v>36</v>
      </c>
      <c r="C60">
        <v>1.327</v>
      </c>
      <c r="D60">
        <f t="shared" si="6"/>
        <v>0.41692157564950211</v>
      </c>
      <c r="E60">
        <f t="shared" si="7"/>
        <v>1.5160784569072803E-2</v>
      </c>
      <c r="F60">
        <f t="shared" si="8"/>
        <v>0.98300324556870555</v>
      </c>
      <c r="G60">
        <f t="shared" si="9"/>
        <v>0.98300324556870555</v>
      </c>
    </row>
    <row r="61" spans="2:7" x14ac:dyDescent="0.25">
      <c r="B61" s="19" t="s">
        <v>37</v>
      </c>
      <c r="C61">
        <v>1.2890000000000001</v>
      </c>
      <c r="D61">
        <f t="shared" si="6"/>
        <v>0.51803406014206699</v>
      </c>
      <c r="E61">
        <f t="shared" si="7"/>
        <v>1.8837602186984253E-2</v>
      </c>
      <c r="F61">
        <f t="shared" si="8"/>
        <v>1.2214027581601701</v>
      </c>
      <c r="G61">
        <f t="shared" si="9"/>
        <v>1.2214027581601701</v>
      </c>
    </row>
    <row r="62" spans="2:7" x14ac:dyDescent="0.25">
      <c r="B62" s="18" t="s">
        <v>38</v>
      </c>
      <c r="C62">
        <v>1.2705</v>
      </c>
      <c r="D62">
        <f t="shared" si="6"/>
        <v>0.57579706389046481</v>
      </c>
      <c r="E62">
        <f t="shared" si="7"/>
        <v>2.0938075050562357E-2</v>
      </c>
      <c r="F62">
        <f t="shared" si="8"/>
        <v>1.3575943670257358</v>
      </c>
      <c r="G62">
        <f t="shared" si="9"/>
        <v>1.3575943670257358</v>
      </c>
    </row>
    <row r="63" spans="2:7" x14ac:dyDescent="0.25">
      <c r="B63" s="18" t="s">
        <v>40</v>
      </c>
      <c r="C63">
        <v>1.226</v>
      </c>
      <c r="D63">
        <f t="shared" si="6"/>
        <v>0.74251345614574515</v>
      </c>
      <c r="E63">
        <f t="shared" si="7"/>
        <v>2.7000489314390731E-2</v>
      </c>
      <c r="F63">
        <f t="shared" si="8"/>
        <v>1.7506725002961019</v>
      </c>
      <c r="G63">
        <f t="shared" si="9"/>
        <v>1.7506725002961019</v>
      </c>
    </row>
    <row r="64" spans="2:7" x14ac:dyDescent="0.25">
      <c r="B64" s="18" t="s">
        <v>39</v>
      </c>
      <c r="C64">
        <v>1.2989999999999999</v>
      </c>
      <c r="D64">
        <f t="shared" si="6"/>
        <v>0.48926200137572562</v>
      </c>
      <c r="E64">
        <f t="shared" si="7"/>
        <v>1.7791345504571839E-2</v>
      </c>
      <c r="F64">
        <f t="shared" si="8"/>
        <v>1.1535649948951092</v>
      </c>
      <c r="G64">
        <f t="shared" si="9"/>
        <v>1.1535649948951092</v>
      </c>
    </row>
    <row r="65" spans="2:7" x14ac:dyDescent="0.25">
      <c r="B65" s="18" t="s">
        <v>41</v>
      </c>
      <c r="C65">
        <v>1.2149999999999999</v>
      </c>
      <c r="D65">
        <f t="shared" si="6"/>
        <v>0.79068379638897401</v>
      </c>
      <c r="E65">
        <f t="shared" si="7"/>
        <v>2.8752138050508146E-2</v>
      </c>
      <c r="F65">
        <f t="shared" si="8"/>
        <v>1.8642468595157611</v>
      </c>
      <c r="G65">
        <f>F65/$F$65</f>
        <v>1</v>
      </c>
    </row>
    <row r="66" spans="2:7" x14ac:dyDescent="0.25">
      <c r="B66" s="18" t="s">
        <v>42</v>
      </c>
      <c r="C66">
        <v>0.77649999999999997</v>
      </c>
      <c r="D66">
        <f t="shared" si="6"/>
        <v>9.6877010000564407</v>
      </c>
      <c r="E66">
        <f>D66*$E$91</f>
        <v>0.35228003636568872</v>
      </c>
      <c r="F66">
        <f t="shared" si="8"/>
        <v>22.841325758493515</v>
      </c>
      <c r="G66">
        <f t="shared" ref="G66:G71" si="10">F66/$F$65</f>
        <v>12.252307489162975</v>
      </c>
    </row>
    <row r="67" spans="2:7" x14ac:dyDescent="0.25">
      <c r="B67" s="18" t="s">
        <v>43</v>
      </c>
      <c r="C67">
        <v>0.81400000000000006</v>
      </c>
      <c r="D67">
        <f t="shared" si="6"/>
        <v>7.8191154048274027</v>
      </c>
      <c r="E67">
        <f t="shared" si="7"/>
        <v>0.28433146926645098</v>
      </c>
      <c r="F67">
        <f t="shared" si="8"/>
        <v>18.435639384811431</v>
      </c>
      <c r="G67">
        <f t="shared" si="10"/>
        <v>9.8890548162704679</v>
      </c>
    </row>
    <row r="68" spans="2:7" x14ac:dyDescent="0.25">
      <c r="B68" s="19" t="s">
        <v>44</v>
      </c>
      <c r="C68">
        <v>1.2015</v>
      </c>
      <c r="D68">
        <f t="shared" si="6"/>
        <v>0.85409377390337526</v>
      </c>
      <c r="E68">
        <f t="shared" si="7"/>
        <v>3.105795541466819E-2</v>
      </c>
      <c r="F68">
        <f t="shared" si="8"/>
        <v>2.0137527074704771</v>
      </c>
      <c r="G68">
        <f t="shared" si="10"/>
        <v>1.0801963791391609</v>
      </c>
    </row>
    <row r="69" spans="2:7" x14ac:dyDescent="0.25">
      <c r="B69" s="18" t="s">
        <v>45</v>
      </c>
      <c r="C69">
        <v>0.879</v>
      </c>
      <c r="D69">
        <f t="shared" si="6"/>
        <v>5.3932213375103348</v>
      </c>
      <c r="E69">
        <f t="shared" si="7"/>
        <v>0.19611713954583035</v>
      </c>
      <c r="F69">
        <f t="shared" si="8"/>
        <v>12.715950405262712</v>
      </c>
      <c r="G69">
        <f>F69/$F$65</f>
        <v>6.8209584692907494</v>
      </c>
    </row>
    <row r="70" spans="2:7" x14ac:dyDescent="0.25">
      <c r="B70" s="18" t="s">
        <v>46</v>
      </c>
      <c r="C70">
        <v>1.0405</v>
      </c>
      <c r="D70">
        <f t="shared" si="6"/>
        <v>2.1431692989601645</v>
      </c>
      <c r="E70">
        <f t="shared" si="7"/>
        <v>7.7933429053096887E-2</v>
      </c>
      <c r="F70">
        <f t="shared" si="8"/>
        <v>5.0530903165638676</v>
      </c>
      <c r="G70">
        <f t="shared" si="10"/>
        <v>2.7105263934178816</v>
      </c>
    </row>
    <row r="71" spans="2:7" x14ac:dyDescent="0.25">
      <c r="B71" s="18" t="s">
        <v>47</v>
      </c>
      <c r="C71">
        <v>1.0069999999999999</v>
      </c>
      <c r="D71">
        <f t="shared" si="6"/>
        <v>2.5953315819877623</v>
      </c>
      <c r="E71">
        <f t="shared" si="7"/>
        <v>9.4375693890464074E-2</v>
      </c>
      <c r="F71">
        <f t="shared" si="8"/>
        <v>6.1191828809687081</v>
      </c>
      <c r="G71">
        <f t="shared" si="10"/>
        <v>3.282388729654703</v>
      </c>
    </row>
    <row r="72" spans="2:7" x14ac:dyDescent="0.25">
      <c r="B72" s="20" t="s">
        <v>48</v>
      </c>
      <c r="C72">
        <v>1.3995000000000002</v>
      </c>
      <c r="D72">
        <f t="shared" si="6"/>
        <v>0.27550683062403492</v>
      </c>
      <c r="E72">
        <f t="shared" si="7"/>
        <v>1.001843020451036E-2</v>
      </c>
      <c r="F72">
        <f t="shared" si="8"/>
        <v>0.64958045948538423</v>
      </c>
      <c r="G72">
        <f>F72/$F$72</f>
        <v>1</v>
      </c>
    </row>
    <row r="73" spans="2:7" x14ac:dyDescent="0.25">
      <c r="B73" s="18" t="s">
        <v>49</v>
      </c>
      <c r="C73">
        <v>0.80549999999999999</v>
      </c>
      <c r="D73">
        <f t="shared" si="6"/>
        <v>8.2082755366328364</v>
      </c>
      <c r="E73">
        <f t="shared" si="7"/>
        <v>0.2984827467866486</v>
      </c>
      <c r="F73">
        <f t="shared" si="8"/>
        <v>19.35318765996303</v>
      </c>
      <c r="G73">
        <f t="shared" ref="G73:G78" si="11">F73/$F$72</f>
        <v>29.793364897852939</v>
      </c>
    </row>
    <row r="74" spans="2:7" x14ac:dyDescent="0.25">
      <c r="B74" s="18" t="s">
        <v>50</v>
      </c>
      <c r="C74">
        <v>1.282</v>
      </c>
      <c r="D74">
        <f t="shared" si="6"/>
        <v>0.53917543119449096</v>
      </c>
      <c r="E74">
        <f t="shared" si="7"/>
        <v>1.9606379316163308E-2</v>
      </c>
      <c r="F74">
        <f t="shared" si="8"/>
        <v>1.271249150321405</v>
      </c>
      <c r="G74">
        <f t="shared" si="11"/>
        <v>1.9570310833064837</v>
      </c>
    </row>
    <row r="75" spans="2:7" x14ac:dyDescent="0.25">
      <c r="B75" s="19" t="s">
        <v>51</v>
      </c>
      <c r="C75">
        <v>1.2574999999999998</v>
      </c>
      <c r="D75">
        <f t="shared" si="6"/>
        <v>0.62019937149057103</v>
      </c>
      <c r="E75">
        <f t="shared" si="7"/>
        <v>2.2552704417838944E-2</v>
      </c>
      <c r="F75">
        <f t="shared" si="8"/>
        <v>1.4622845894342256</v>
      </c>
      <c r="G75">
        <f t="shared" si="11"/>
        <v>2.2511215786766248</v>
      </c>
    </row>
    <row r="76" spans="2:7" x14ac:dyDescent="0.25">
      <c r="B76" s="18" t="s">
        <v>52</v>
      </c>
      <c r="C76">
        <v>1.026</v>
      </c>
      <c r="D76">
        <f t="shared" si="6"/>
        <v>2.3283104065854658</v>
      </c>
      <c r="E76">
        <f t="shared" si="7"/>
        <v>8.4665832966744209E-2</v>
      </c>
      <c r="F76">
        <f t="shared" si="8"/>
        <v>5.4896096053541781</v>
      </c>
      <c r="G76">
        <f t="shared" si="11"/>
        <v>8.4510079162528999</v>
      </c>
    </row>
    <row r="77" spans="2:7" x14ac:dyDescent="0.25">
      <c r="B77" s="18" t="s">
        <v>53</v>
      </c>
      <c r="C77">
        <v>1.2164999999999999</v>
      </c>
      <c r="D77">
        <f t="shared" si="6"/>
        <v>0.78393546942315873</v>
      </c>
      <c r="E77">
        <f t="shared" si="7"/>
        <v>2.8506744342660317E-2</v>
      </c>
      <c r="F77">
        <f t="shared" si="8"/>
        <v>1.8483358880117773</v>
      </c>
      <c r="G77">
        <f t="shared" si="11"/>
        <v>2.8454302481267377</v>
      </c>
    </row>
    <row r="78" spans="2:7" x14ac:dyDescent="0.25">
      <c r="B78" s="18" t="s">
        <v>54</v>
      </c>
      <c r="C78">
        <v>1.204</v>
      </c>
      <c r="D78">
        <f t="shared" si="6"/>
        <v>0.84197917316850013</v>
      </c>
      <c r="E78">
        <f t="shared" si="7"/>
        <v>3.0617424478854547E-2</v>
      </c>
      <c r="F78">
        <f t="shared" si="8"/>
        <v>1.9851893216044436</v>
      </c>
      <c r="G78">
        <f t="shared" si="11"/>
        <v>3.0561099747014651</v>
      </c>
    </row>
    <row r="79" spans="2:7" x14ac:dyDescent="0.25">
      <c r="B79" s="18" t="s">
        <v>55</v>
      </c>
      <c r="C79">
        <v>1.1000000000000001</v>
      </c>
      <c r="D79">
        <f t="shared" si="6"/>
        <v>1.5254443036557925</v>
      </c>
      <c r="E79">
        <f t="shared" si="7"/>
        <v>5.5470701951119729E-2</v>
      </c>
      <c r="F79">
        <f t="shared" si="8"/>
        <v>3.5966397255692826</v>
      </c>
      <c r="G79">
        <f>F79/$F$79</f>
        <v>1</v>
      </c>
    </row>
    <row r="80" spans="2:7" x14ac:dyDescent="0.25">
      <c r="B80" s="18" t="s">
        <v>56</v>
      </c>
      <c r="C80">
        <v>0.8135</v>
      </c>
      <c r="D80">
        <f t="shared" si="6"/>
        <v>7.8414876797289708</v>
      </c>
      <c r="E80">
        <f t="shared" si="7"/>
        <v>0.28514500653559893</v>
      </c>
      <c r="F80">
        <f t="shared" si="8"/>
        <v>18.488387959419825</v>
      </c>
      <c r="G80">
        <f t="shared" ref="G80:G85" si="12">F80/$F$79</f>
        <v>5.140461477968425</v>
      </c>
    </row>
    <row r="81" spans="2:7" x14ac:dyDescent="0.25">
      <c r="B81" s="18" t="s">
        <v>67</v>
      </c>
      <c r="C81">
        <v>1.228</v>
      </c>
      <c r="D81">
        <f t="shared" si="6"/>
        <v>0.7340758945504009</v>
      </c>
      <c r="E81">
        <f t="shared" si="7"/>
        <v>2.6693668892741849E-2</v>
      </c>
      <c r="F81">
        <f t="shared" si="8"/>
        <v>1.7307787099112117</v>
      </c>
      <c r="G81">
        <f t="shared" si="12"/>
        <v>0.48122104018557516</v>
      </c>
    </row>
    <row r="82" spans="2:7" x14ac:dyDescent="0.25">
      <c r="B82" s="19" t="s">
        <v>57</v>
      </c>
      <c r="C82">
        <v>1.244</v>
      </c>
      <c r="D82">
        <f t="shared" si="6"/>
        <v>0.6699371154284981</v>
      </c>
      <c r="E82">
        <f t="shared" si="7"/>
        <v>2.4361349651945384E-2</v>
      </c>
      <c r="F82">
        <f t="shared" si="8"/>
        <v>1.579554518777845</v>
      </c>
      <c r="G82">
        <f t="shared" si="12"/>
        <v>0.43917507431963604</v>
      </c>
    </row>
    <row r="83" spans="2:7" x14ac:dyDescent="0.25">
      <c r="B83" s="18" t="s">
        <v>58</v>
      </c>
      <c r="C83">
        <v>1.2570000000000001</v>
      </c>
      <c r="D83">
        <f t="shared" si="6"/>
        <v>0.62197390353344018</v>
      </c>
      <c r="E83">
        <f t="shared" si="7"/>
        <v>2.2617232855761459E-2</v>
      </c>
      <c r="F83">
        <f t="shared" si="8"/>
        <v>1.4664685196009208</v>
      </c>
      <c r="G83">
        <f t="shared" si="12"/>
        <v>0.40773294838943192</v>
      </c>
    </row>
    <row r="84" spans="2:7" x14ac:dyDescent="0.25">
      <c r="B84" s="18" t="s">
        <v>60</v>
      </c>
      <c r="C84">
        <v>1.264</v>
      </c>
      <c r="D84">
        <f t="shared" si="6"/>
        <v>0.59758595794327507</v>
      </c>
      <c r="E84">
        <f t="shared" si="7"/>
        <v>2.1730398470664547E-2</v>
      </c>
      <c r="F84">
        <f t="shared" si="8"/>
        <v>1.4089674664819063</v>
      </c>
      <c r="G84">
        <f t="shared" si="12"/>
        <v>0.39174551080700537</v>
      </c>
    </row>
    <row r="85" spans="2:7" x14ac:dyDescent="0.25">
      <c r="B85" s="18" t="s">
        <v>59</v>
      </c>
      <c r="C85">
        <v>1.333</v>
      </c>
      <c r="D85">
        <f t="shared" si="6"/>
        <v>0.40286939270539129</v>
      </c>
      <c r="E85">
        <f t="shared" si="7"/>
        <v>1.4649796098377865E-2</v>
      </c>
      <c r="F85">
        <f t="shared" si="8"/>
        <v>0.94987149550307992</v>
      </c>
      <c r="G85">
        <f t="shared" si="12"/>
        <v>0.26409970638711461</v>
      </c>
    </row>
    <row r="86" spans="2:7" x14ac:dyDescent="0.25">
      <c r="B86" s="20" t="s">
        <v>61</v>
      </c>
      <c r="C86">
        <v>0.97049999999999992</v>
      </c>
      <c r="D86">
        <f t="shared" si="6"/>
        <v>3.1972328914153043</v>
      </c>
      <c r="E86">
        <f t="shared" si="7"/>
        <v>0.11626301423328379</v>
      </c>
    </row>
    <row r="87" spans="2:7" x14ac:dyDescent="0.25">
      <c r="B87" s="20" t="s">
        <v>62</v>
      </c>
      <c r="C87">
        <v>0.80099999999999993</v>
      </c>
      <c r="D87">
        <f t="shared" si="6"/>
        <v>8.4220826464803089</v>
      </c>
      <c r="E87">
        <f t="shared" si="7"/>
        <v>0.30625755078110212</v>
      </c>
    </row>
    <row r="91" spans="2:7" x14ac:dyDescent="0.25">
      <c r="E91">
        <f>10/275</f>
        <v>3.6363636363636362E-2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Mudiwa Nathasia MUWANIGWA</cp:lastModifiedBy>
  <dcterms:created xsi:type="dcterms:W3CDTF">2011-01-18T20:51:17Z</dcterms:created>
  <dcterms:modified xsi:type="dcterms:W3CDTF">2023-01-30T11:59:51Z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