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tlas\users\alise.zagare\PD_Diabetes\Manuscript_1\LAST_batches_Sept\"/>
    </mc:Choice>
  </mc:AlternateContent>
  <xr:revisionPtr revIDLastSave="0" documentId="13_ncr:1_{89B31112-D44F-49E8-9C50-260B9CE2D3B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late 1 - Sheet1" sheetId="1" r:id="rId1"/>
  </sheets>
  <definedNames>
    <definedName name="MethodPointer1">433380736</definedName>
    <definedName name="MethodPointer2">377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 a="1"/>
  <c r="E44" i="1" s="1"/>
  <c r="C66" i="1"/>
  <c r="E66" i="1" s="1"/>
  <c r="E49" i="1"/>
  <c r="E50" i="1"/>
  <c r="E51" i="1"/>
  <c r="E52" i="1"/>
  <c r="E53" i="1"/>
  <c r="F53" i="1" s="1"/>
  <c r="E54" i="1"/>
  <c r="F54" i="1" s="1"/>
  <c r="E55" i="1"/>
  <c r="F55" i="1" s="1"/>
  <c r="E56" i="1"/>
  <c r="F56" i="1" s="1"/>
  <c r="E57" i="1"/>
  <c r="E58" i="1"/>
  <c r="E59" i="1"/>
  <c r="E60" i="1"/>
  <c r="E61" i="1"/>
  <c r="F61" i="1" s="1"/>
  <c r="E62" i="1"/>
  <c r="F62" i="1" s="1"/>
  <c r="E63" i="1"/>
  <c r="F63" i="1" s="1"/>
  <c r="E64" i="1"/>
  <c r="F64" i="1" s="1"/>
  <c r="E65" i="1"/>
  <c r="E48" i="1"/>
  <c r="F48" i="1"/>
  <c r="F49" i="1"/>
  <c r="F50" i="1"/>
  <c r="F51" i="1"/>
  <c r="F52" i="1"/>
  <c r="F57" i="1"/>
  <c r="F58" i="1"/>
  <c r="F59" i="1"/>
  <c r="F60" i="1"/>
  <c r="F65" i="1"/>
  <c r="D42" i="1"/>
  <c r="E42" i="1"/>
  <c r="F42" i="1"/>
  <c r="G42" i="1"/>
  <c r="H42" i="1"/>
  <c r="C40" i="1"/>
  <c r="D48" i="1" l="1"/>
  <c r="C42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<sst xmlns="http://schemas.openxmlformats.org/spreadsheetml/2006/main" count="69" uniqueCount="57">
  <si>
    <t>Software Version</t>
  </si>
  <si>
    <t>3.11.19</t>
  </si>
  <si>
    <t>Experiment File Path:</t>
  </si>
  <si>
    <t>E:\DVB\Alise\FreeFattyAcids.xpt</t>
  </si>
  <si>
    <t>Protocol File Path:</t>
  </si>
  <si>
    <t>Plate Number</t>
  </si>
  <si>
    <t>Plate 1</t>
  </si>
  <si>
    <t>Date</t>
  </si>
  <si>
    <t>Time</t>
  </si>
  <si>
    <t>Reader Type:</t>
  </si>
  <si>
    <t>Cytation5</t>
  </si>
  <si>
    <t>Reader Serial Number:</t>
  </si>
  <si>
    <t>Reading Type</t>
  </si>
  <si>
    <t>Reader</t>
  </si>
  <si>
    <t>Procedure Details</t>
  </si>
  <si>
    <t>Plate Type</t>
  </si>
  <si>
    <t>96 WELL PLATE (Use plate lid)</t>
  </si>
  <si>
    <t>Eject plate on completion</t>
  </si>
  <si>
    <t>Read</t>
  </si>
  <si>
    <t>Fluorescence Endpoint</t>
  </si>
  <si>
    <t>Full Plate</t>
  </si>
  <si>
    <t>Filter Set 1</t>
  </si>
  <si>
    <t xml:space="preserve">    Excitation: 535/20,  Emission: 587/20</t>
  </si>
  <si>
    <t xml:space="preserve">    Optics: Top,  Gain: extended</t>
  </si>
  <si>
    <t>Light Source: Xenon Flash,  Lamp Energy: High,  Extended Dynamic Range</t>
  </si>
  <si>
    <t>Read Speed: Normal,  Delay: 100 msec,  Measurements/Data Point: 10</t>
  </si>
  <si>
    <t>Read Height: 7 mm</t>
  </si>
  <si>
    <t>Results</t>
  </si>
  <si>
    <t>Actual Temperature:</t>
  </si>
  <si>
    <t>A</t>
  </si>
  <si>
    <t>B</t>
  </si>
  <si>
    <t>C</t>
  </si>
  <si>
    <t>D</t>
  </si>
  <si>
    <t>E</t>
  </si>
  <si>
    <t>F</t>
  </si>
  <si>
    <t>G</t>
  </si>
  <si>
    <t>H</t>
  </si>
  <si>
    <t>Conc Palmitic Acid</t>
  </si>
  <si>
    <t>Standards</t>
  </si>
  <si>
    <t>Samples</t>
  </si>
  <si>
    <t>CTRL1</t>
  </si>
  <si>
    <t>CTRl2</t>
  </si>
  <si>
    <t>CTRL3</t>
  </si>
  <si>
    <t>B1</t>
  </si>
  <si>
    <t>LI1</t>
  </si>
  <si>
    <t>LI2</t>
  </si>
  <si>
    <t>LI3</t>
  </si>
  <si>
    <t>B2</t>
  </si>
  <si>
    <t>Average</t>
  </si>
  <si>
    <t>Concentration</t>
  </si>
  <si>
    <t>Corrected</t>
  </si>
  <si>
    <t>Background substraction</t>
  </si>
  <si>
    <t>Standards no bkg</t>
  </si>
  <si>
    <t>Slope</t>
  </si>
  <si>
    <t>Intersecpt</t>
  </si>
  <si>
    <t>B3</t>
  </si>
  <si>
    <t>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</si>
</sst>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b/>
      <u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27413E"/>
      <name val="Arial"/>
      <family val="2"/>
    </font>
    <font>
      <sz val="7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E8F3FF"/>
        <bgColor indexed="64"/>
      </patternFill>
    </fill>
    <fill>
      <patternFill patternType="solid">
        <fgColor rgb="FFBAD7EF"/>
        <bgColor indexed="64"/>
      </patternFill>
    </fill>
    <fill>
      <patternFill patternType="solid">
        <fgColor rgb="FF3385C2"/>
        <bgColor indexed="64"/>
      </patternFill>
    </fill>
    <fill>
      <patternFill patternType="solid">
        <fgColor rgb="FF247CBD"/>
        <bgColor indexed="64"/>
      </patternFill>
    </fill>
    <fill>
      <patternFill patternType="solid">
        <fgColor rgb="FF8DBCE0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D8E9F9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21" fontId="0" fillId="0" borderId="0" xfId="0" applyNumberForma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2" borderId="1" xfId="0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0" fillId="11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Standard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7.8433945756780407E-4"/>
                  <c:y val="0.215976961213181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'Plate 1 - Sheet1'!$C$41:$H$41</c:f>
              <c:numCache>
                <c:formatCode>General</c:formatCode>
                <c:ptCount val="6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</c:v>
                </c:pt>
                <c:pt idx="4">
                  <c:v>0.8</c:v>
                </c:pt>
                <c:pt idx="5">
                  <c:v>1</c:v>
                </c:pt>
              </c:numCache>
            </c:numRef>
          </c:xVal>
          <c:yVal>
            <c:numRef>
              <c:f>'Plate 1 - Sheet1'!$C$42:$H$42</c:f>
              <c:numCache>
                <c:formatCode>General</c:formatCode>
                <c:ptCount val="6"/>
                <c:pt idx="0">
                  <c:v>0</c:v>
                </c:pt>
                <c:pt idx="1">
                  <c:v>119574.5</c:v>
                </c:pt>
                <c:pt idx="2">
                  <c:v>129777.5</c:v>
                </c:pt>
                <c:pt idx="3">
                  <c:v>130329.5</c:v>
                </c:pt>
                <c:pt idx="4">
                  <c:v>132852.5</c:v>
                </c:pt>
                <c:pt idx="5">
                  <c:v>141254.5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F2-43BB-88B3-D0247FF8D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42432"/>
        <c:axId val="313540352"/>
      </c:scatterChart>
      <c:valAx>
        <c:axId val="313542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40352"/>
        <c:crosses val="autoZero"/>
        <c:crossBetween val="midCat"/>
      </c:valAx>
      <c:valAx>
        <c:axId val="3135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42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223837</xdr:colOff>
      <xdr:row>30</xdr:row>
      <xdr:rowOff>57150</xdr:rowOff>
    </xdr:from>
    <xdr:to>
      <xdr:col>21</xdr:col>
      <xdr:colOff>528637</xdr:colOff>
      <xdr:row>47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326D20-7950-4634-B84A-D8C680E5F7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6"/>
  <sheetViews>
    <sheetView tabSelected="1" topLeftCell="A27" workbookViewId="0">
      <selection activeCell="E48" sqref="E48"/>
    </sheetView>
  </sheetViews>
  <sheetFormatPr defaultRowHeight="12.75" x14ac:dyDescent="0.2"/>
  <cols>
    <col min="1" max="1" width="20.7109375" customWidth="1"/>
    <col min="2" max="2" width="12.7109375" customWidth="1"/>
    <col min="5" max="5" width="21.42578125" customWidth="1"/>
    <col min="6" max="6" width="13.140625" bestFit="1" customWidth="1"/>
  </cols>
  <sheetData>
    <row r="2" spans="1:2" x14ac:dyDescent="0.2">
      <c r="A2" t="s">
        <v>0</v>
      </c>
      <c r="B2" t="s">
        <v>1</v>
      </c>
    </row>
    <row r="4" spans="1:2" x14ac:dyDescent="0.2">
      <c r="A4" t="s">
        <v>2</v>
      </c>
      <c r="B4" t="s">
        <v>3</v>
      </c>
    </row>
    <row r="5" spans="1:2" x14ac:dyDescent="0.2">
      <c r="A5" t="s">
        <v>4</v>
      </c>
    </row>
    <row r="6" spans="1:2" x14ac:dyDescent="0.2">
      <c r="A6" t="s">
        <v>5</v>
      </c>
      <c r="B6" t="s">
        <v>6</v>
      </c>
    </row>
    <row r="7" spans="1:2" x14ac:dyDescent="0.2">
      <c r="A7" t="s">
        <v>7</v>
      </c>
      <c r="B7" s="1">
        <v>44847</v>
      </c>
    </row>
    <row r="8" spans="1:2" x14ac:dyDescent="0.2">
      <c r="A8" t="s">
        <v>8</v>
      </c>
      <c r="B8" s="2">
        <v>0.5154629629629629</v>
      </c>
    </row>
    <row r="9" spans="1:2" x14ac:dyDescent="0.2">
      <c r="A9" t="s">
        <v>9</v>
      </c>
      <c r="B9" t="s">
        <v>10</v>
      </c>
    </row>
    <row r="10" spans="1:2" x14ac:dyDescent="0.2">
      <c r="A10" t="s">
        <v>11</v>
      </c>
      <c r="B10">
        <v>1509096</v>
      </c>
    </row>
    <row r="11" spans="1:2" x14ac:dyDescent="0.2">
      <c r="A11" t="s">
        <v>12</v>
      </c>
      <c r="B11" t="s">
        <v>13</v>
      </c>
    </row>
    <row r="13" spans="1:2" x14ac:dyDescent="0.2">
      <c r="A13" s="3" t="s">
        <v>14</v>
      </c>
      <c r="B13" s="4"/>
    </row>
    <row r="14" spans="1:2" x14ac:dyDescent="0.2">
      <c r="A14" t="s">
        <v>15</v>
      </c>
      <c r="B14" t="s">
        <v>16</v>
      </c>
    </row>
    <row r="15" spans="1:2" x14ac:dyDescent="0.2">
      <c r="A15" t="s">
        <v>17</v>
      </c>
    </row>
    <row r="16" spans="1:2" x14ac:dyDescent="0.2">
      <c r="A16" t="s">
        <v>18</v>
      </c>
      <c r="B16" t="s">
        <v>19</v>
      </c>
    </row>
    <row r="17" spans="1:15" x14ac:dyDescent="0.2">
      <c r="B17" t="s">
        <v>20</v>
      </c>
    </row>
    <row r="18" spans="1:15" x14ac:dyDescent="0.2">
      <c r="B18" t="s">
        <v>21</v>
      </c>
    </row>
    <row r="19" spans="1:15" x14ac:dyDescent="0.2">
      <c r="B19" t="s">
        <v>22</v>
      </c>
    </row>
    <row r="20" spans="1:15" x14ac:dyDescent="0.2">
      <c r="B20" t="s">
        <v>23</v>
      </c>
    </row>
    <row r="21" spans="1:15" x14ac:dyDescent="0.2">
      <c r="B21" t="s">
        <v>24</v>
      </c>
    </row>
    <row r="22" spans="1:15" x14ac:dyDescent="0.2">
      <c r="B22" t="s">
        <v>25</v>
      </c>
    </row>
    <row r="23" spans="1:15" x14ac:dyDescent="0.2">
      <c r="B23" t="s">
        <v>26</v>
      </c>
    </row>
    <row r="25" spans="1:15" x14ac:dyDescent="0.2">
      <c r="A25" s="3" t="s">
        <v>27</v>
      </c>
      <c r="B25" s="4"/>
    </row>
    <row r="26" spans="1:15" x14ac:dyDescent="0.2">
      <c r="A26" t="s">
        <v>28</v>
      </c>
      <c r="B26">
        <v>25.8</v>
      </c>
    </row>
    <row r="28" spans="1:15" x14ac:dyDescent="0.2">
      <c r="B28" s="5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6">
        <v>6</v>
      </c>
      <c r="I28" s="6">
        <v>7</v>
      </c>
      <c r="J28" s="6">
        <v>8</v>
      </c>
      <c r="K28" s="6">
        <v>9</v>
      </c>
      <c r="L28" s="6">
        <v>10</v>
      </c>
      <c r="M28" s="6">
        <v>11</v>
      </c>
      <c r="N28" s="6">
        <v>12</v>
      </c>
    </row>
    <row r="29" spans="1:15" x14ac:dyDescent="0.2">
      <c r="B29" s="6" t="s">
        <v>29</v>
      </c>
      <c r="C29" s="7">
        <v>52</v>
      </c>
      <c r="D29" s="7">
        <v>62</v>
      </c>
      <c r="E29" s="7">
        <v>59</v>
      </c>
      <c r="F29" s="7">
        <v>72</v>
      </c>
      <c r="G29" s="7">
        <v>65</v>
      </c>
      <c r="H29" s="7">
        <v>78</v>
      </c>
      <c r="I29" s="8">
        <v>39985</v>
      </c>
      <c r="J29" s="9">
        <v>148287</v>
      </c>
      <c r="K29" s="10">
        <v>158490</v>
      </c>
      <c r="L29" s="10">
        <v>159042</v>
      </c>
      <c r="M29" s="10">
        <v>169967</v>
      </c>
      <c r="N29" s="10">
        <v>161565</v>
      </c>
      <c r="O29" s="11">
        <v>535.58699999999999</v>
      </c>
    </row>
    <row r="30" spans="1:15" x14ac:dyDescent="0.2">
      <c r="B30" s="6" t="s">
        <v>30</v>
      </c>
      <c r="C30" s="12">
        <v>73170</v>
      </c>
      <c r="D30" s="13">
        <v>71093</v>
      </c>
      <c r="E30" s="12">
        <v>73247</v>
      </c>
      <c r="F30" s="12">
        <v>82068</v>
      </c>
      <c r="G30" s="12">
        <v>76841</v>
      </c>
      <c r="H30" s="12">
        <v>74002</v>
      </c>
      <c r="I30" s="14">
        <v>17440</v>
      </c>
      <c r="J30" s="7">
        <v>70</v>
      </c>
      <c r="K30" s="7">
        <v>60</v>
      </c>
      <c r="L30" s="7">
        <v>102</v>
      </c>
      <c r="M30" s="7">
        <v>81</v>
      </c>
      <c r="N30" s="7">
        <v>54</v>
      </c>
      <c r="O30" s="11">
        <v>535.58699999999999</v>
      </c>
    </row>
    <row r="31" spans="1:15" x14ac:dyDescent="0.2">
      <c r="B31" s="6" t="s">
        <v>31</v>
      </c>
      <c r="C31" s="13">
        <v>70313</v>
      </c>
      <c r="D31" s="13">
        <v>68918</v>
      </c>
      <c r="E31" s="13">
        <v>72360</v>
      </c>
      <c r="F31" s="12">
        <v>83568</v>
      </c>
      <c r="G31" s="12">
        <v>79816</v>
      </c>
      <c r="H31" s="12">
        <v>73282</v>
      </c>
      <c r="I31" s="13">
        <v>69495</v>
      </c>
      <c r="J31" s="12">
        <v>80056</v>
      </c>
      <c r="K31" s="15">
        <v>85693</v>
      </c>
      <c r="L31" s="7">
        <v>59</v>
      </c>
      <c r="M31" s="7">
        <v>35</v>
      </c>
      <c r="N31" s="7">
        <v>67</v>
      </c>
      <c r="O31" s="11">
        <v>535.58699999999999</v>
      </c>
    </row>
    <row r="32" spans="1:15" x14ac:dyDescent="0.2">
      <c r="B32" s="6" t="s">
        <v>32</v>
      </c>
      <c r="C32" s="13">
        <v>72804</v>
      </c>
      <c r="D32" s="13">
        <v>72629</v>
      </c>
      <c r="E32" s="13">
        <v>70850</v>
      </c>
      <c r="F32" s="13">
        <v>70190</v>
      </c>
      <c r="G32" s="13">
        <v>72552</v>
      </c>
      <c r="H32" s="13">
        <v>70212</v>
      </c>
      <c r="I32" s="13">
        <v>69589</v>
      </c>
      <c r="J32" s="12">
        <v>78151</v>
      </c>
      <c r="K32" s="12">
        <v>81192</v>
      </c>
      <c r="L32" s="7">
        <v>75</v>
      </c>
      <c r="M32" s="7">
        <v>64</v>
      </c>
      <c r="N32" s="7">
        <v>56</v>
      </c>
      <c r="O32" s="11">
        <v>535.58699999999999</v>
      </c>
    </row>
    <row r="33" spans="1:15" x14ac:dyDescent="0.2">
      <c r="B33" s="6" t="s">
        <v>33</v>
      </c>
      <c r="C33" s="13">
        <v>70646</v>
      </c>
      <c r="D33" s="12">
        <v>73362</v>
      </c>
      <c r="E33" s="13">
        <v>69685</v>
      </c>
      <c r="F33" s="13">
        <v>66074</v>
      </c>
      <c r="G33" s="12">
        <v>76076</v>
      </c>
      <c r="H33" s="12">
        <v>75740</v>
      </c>
      <c r="I33" s="13">
        <v>64054</v>
      </c>
      <c r="J33" s="13">
        <v>70024</v>
      </c>
      <c r="K33" s="13">
        <v>62785</v>
      </c>
      <c r="L33" s="7">
        <v>67</v>
      </c>
      <c r="M33" s="7">
        <v>53</v>
      </c>
      <c r="N33" s="7">
        <v>39</v>
      </c>
      <c r="O33" s="11">
        <v>535.58699999999999</v>
      </c>
    </row>
    <row r="34" spans="1:15" x14ac:dyDescent="0.2">
      <c r="B34" s="6" t="s">
        <v>34</v>
      </c>
      <c r="C34" s="7">
        <v>68</v>
      </c>
      <c r="D34" s="7">
        <v>68</v>
      </c>
      <c r="E34" s="7">
        <v>55</v>
      </c>
      <c r="F34" s="7">
        <v>57</v>
      </c>
      <c r="G34" s="7">
        <v>67</v>
      </c>
      <c r="H34" s="7">
        <v>69</v>
      </c>
      <c r="I34" s="13">
        <v>71541</v>
      </c>
      <c r="J34" s="13">
        <v>65147</v>
      </c>
      <c r="K34" s="13">
        <v>69545</v>
      </c>
      <c r="L34" s="7">
        <v>143</v>
      </c>
      <c r="M34" s="7">
        <v>60</v>
      </c>
      <c r="N34" s="7">
        <v>77</v>
      </c>
      <c r="O34" s="11">
        <v>535.58699999999999</v>
      </c>
    </row>
    <row r="35" spans="1:15" x14ac:dyDescent="0.2">
      <c r="B35" s="6" t="s">
        <v>35</v>
      </c>
      <c r="C35" s="7">
        <v>46</v>
      </c>
      <c r="D35" s="7">
        <v>66</v>
      </c>
      <c r="E35" s="7">
        <v>47</v>
      </c>
      <c r="F35" s="7">
        <v>51</v>
      </c>
      <c r="G35" s="7">
        <v>51</v>
      </c>
      <c r="H35" s="7">
        <v>70</v>
      </c>
      <c r="I35" s="7">
        <v>69</v>
      </c>
      <c r="J35" s="7">
        <v>66</v>
      </c>
      <c r="K35" s="7">
        <v>55</v>
      </c>
      <c r="L35" s="7">
        <v>75</v>
      </c>
      <c r="M35" s="7">
        <v>51</v>
      </c>
      <c r="N35" s="7">
        <v>71</v>
      </c>
      <c r="O35" s="11">
        <v>535.58699999999999</v>
      </c>
    </row>
    <row r="36" spans="1:15" x14ac:dyDescent="0.2">
      <c r="B36" s="6" t="s">
        <v>36</v>
      </c>
      <c r="C36" s="7">
        <v>76</v>
      </c>
      <c r="D36" s="7">
        <v>53</v>
      </c>
      <c r="E36" s="7">
        <v>85</v>
      </c>
      <c r="F36" s="7">
        <v>65</v>
      </c>
      <c r="G36" s="7">
        <v>71</v>
      </c>
      <c r="H36" s="7">
        <v>74</v>
      </c>
      <c r="I36" s="7">
        <v>62</v>
      </c>
      <c r="J36" s="7">
        <v>46</v>
      </c>
      <c r="K36" s="7">
        <v>57</v>
      </c>
      <c r="L36" s="7">
        <v>53</v>
      </c>
      <c r="M36" s="7">
        <v>74</v>
      </c>
      <c r="N36" s="7">
        <v>64</v>
      </c>
      <c r="O36" s="11">
        <v>535.58699999999999</v>
      </c>
    </row>
    <row r="40" spans="1:15" x14ac:dyDescent="0.2">
      <c r="B40" t="s">
        <v>38</v>
      </c>
      <c r="C40" s="14">
        <f>AVERAGE(I29:I30)</f>
        <v>28712.5</v>
      </c>
      <c r="D40">
        <v>148287</v>
      </c>
      <c r="E40">
        <v>158490</v>
      </c>
      <c r="F40">
        <v>159042</v>
      </c>
      <c r="G40">
        <v>161565</v>
      </c>
      <c r="H40">
        <v>169967</v>
      </c>
    </row>
    <row r="41" spans="1:15" x14ac:dyDescent="0.2">
      <c r="B41" t="s">
        <v>37</v>
      </c>
      <c r="C41">
        <v>0</v>
      </c>
      <c r="D41">
        <v>0.2</v>
      </c>
      <c r="E41">
        <v>0.4</v>
      </c>
      <c r="F41">
        <v>0.6</v>
      </c>
      <c r="G41">
        <v>0.8</v>
      </c>
      <c r="H41">
        <v>1</v>
      </c>
    </row>
    <row r="42" spans="1:15" x14ac:dyDescent="0.2">
      <c r="B42" t="s">
        <v>52</v>
      </c>
      <c r="C42">
        <f>C40-$C$40</f>
        <v>0</v>
      </c>
      <c r="D42">
        <f t="shared" ref="D42:H42" si="0">D40-$C$40</f>
        <v>119574.5</v>
      </c>
      <c r="E42">
        <f t="shared" si="0"/>
        <v>129777.5</v>
      </c>
      <c r="F42">
        <f t="shared" si="0"/>
        <v>130329.5</v>
      </c>
      <c r="G42">
        <f t="shared" si="0"/>
        <v>132852.5</v>
      </c>
      <c r="H42">
        <f t="shared" si="0"/>
        <v>141254.5</v>
      </c>
    </row>
    <row r="43" spans="1:15" x14ac:dyDescent="0.2">
      <c r="E43" s="16" t="s">
        <v>53</v>
      </c>
      <c r="F43" s="16" t="s">
        <v>54</v>
      </c>
    </row>
    <row r="44" spans="1:15" x14ac:dyDescent="0.2">
      <c r="E44" s="16" cm="1">
        <f t="array" ref="E44:F44">LINEST(C42:H42,C41:H41)</f>
        <v>106665.50000000001</v>
      </c>
      <c r="F44" s="16">
        <v>55631.999999999993</v>
      </c>
    </row>
    <row r="47" spans="1:15" x14ac:dyDescent="0.2">
      <c r="B47" t="s">
        <v>39</v>
      </c>
      <c r="C47" t="s">
        <v>48</v>
      </c>
      <c r="D47" t="s">
        <v>51</v>
      </c>
      <c r="E47" t="s">
        <v>49</v>
      </c>
      <c r="F47" t="s">
        <v>50</v>
      </c>
    </row>
    <row r="48" spans="1:15" x14ac:dyDescent="0.2">
      <c r="A48" t="s">
        <v>43</v>
      </c>
      <c r="B48" t="s">
        <v>40</v>
      </c>
      <c r="C48">
        <f>AVERAGE(C30:C31)</f>
        <v>71741.5</v>
      </c>
      <c r="D48">
        <f>C48-$C$40</f>
        <v>43029</v>
      </c>
      <c r="E48">
        <f>(C48-55632)/106665.5</f>
        <v>0.15102821437109468</v>
      </c>
      <c r="F48">
        <f>(E48/50)*100</f>
        <v>0.30205642874218935</v>
      </c>
    </row>
    <row r="49" spans="1:6" x14ac:dyDescent="0.2">
      <c r="B49" t="s">
        <v>41</v>
      </c>
      <c r="C49">
        <f>AVERAGE(D30:D31)</f>
        <v>70005.5</v>
      </c>
      <c r="D49">
        <f t="shared" ref="D49:D65" si="1">C49-$C$40</f>
        <v>41293</v>
      </c>
      <c r="E49">
        <f t="shared" ref="E49:E66" si="2">(C49-55632)/106665.5</f>
        <v>0.1347530363613352</v>
      </c>
      <c r="F49">
        <f t="shared" ref="F49:F65" si="3">(E49/50)*100</f>
        <v>0.26950607272267041</v>
      </c>
    </row>
    <row r="50" spans="1:6" x14ac:dyDescent="0.2">
      <c r="B50" t="s">
        <v>42</v>
      </c>
      <c r="C50">
        <f>AVERAGE(E30:E31)</f>
        <v>72803.5</v>
      </c>
      <c r="D50">
        <f t="shared" si="1"/>
        <v>44091</v>
      </c>
      <c r="E50">
        <f t="shared" si="2"/>
        <v>0.16098457326877014</v>
      </c>
      <c r="F50">
        <f t="shared" si="3"/>
        <v>0.32196914653754027</v>
      </c>
    </row>
    <row r="51" spans="1:6" x14ac:dyDescent="0.2">
      <c r="B51" t="s">
        <v>44</v>
      </c>
      <c r="C51">
        <f>AVERAGE(C32:C33)</f>
        <v>71725</v>
      </c>
      <c r="D51">
        <f t="shared" si="1"/>
        <v>43012.5</v>
      </c>
      <c r="E51">
        <f t="shared" si="2"/>
        <v>0.15087352517918165</v>
      </c>
      <c r="F51">
        <f t="shared" si="3"/>
        <v>0.3017470503583633</v>
      </c>
    </row>
    <row r="52" spans="1:6" x14ac:dyDescent="0.2">
      <c r="B52" t="s">
        <v>45</v>
      </c>
      <c r="C52">
        <f>AVERAGE(D32:D33)</f>
        <v>72995.5</v>
      </c>
      <c r="D52">
        <f t="shared" si="1"/>
        <v>44283</v>
      </c>
      <c r="E52">
        <f t="shared" si="2"/>
        <v>0.16278459295648545</v>
      </c>
      <c r="F52">
        <f t="shared" si="3"/>
        <v>0.3255691859129709</v>
      </c>
    </row>
    <row r="53" spans="1:6" x14ac:dyDescent="0.2">
      <c r="B53" t="s">
        <v>46</v>
      </c>
      <c r="C53">
        <f>AVERAGE(E32:E33)</f>
        <v>70267.5</v>
      </c>
      <c r="D53">
        <f t="shared" si="1"/>
        <v>41555</v>
      </c>
      <c r="E53">
        <f t="shared" si="2"/>
        <v>0.13720931322686342</v>
      </c>
      <c r="F53">
        <f t="shared" si="3"/>
        <v>0.27441862645372683</v>
      </c>
    </row>
    <row r="54" spans="1:6" x14ac:dyDescent="0.2">
      <c r="A54" t="s">
        <v>47</v>
      </c>
      <c r="B54" t="s">
        <v>40</v>
      </c>
      <c r="C54">
        <f>AVERAGE(F30:F31)</f>
        <v>82818</v>
      </c>
      <c r="D54">
        <f t="shared" si="1"/>
        <v>54105.5</v>
      </c>
      <c r="E54">
        <f t="shared" si="2"/>
        <v>0.25487153765744314</v>
      </c>
      <c r="F54">
        <f t="shared" si="3"/>
        <v>0.50974307531488627</v>
      </c>
    </row>
    <row r="55" spans="1:6" x14ac:dyDescent="0.2">
      <c r="B55" t="s">
        <v>41</v>
      </c>
      <c r="C55">
        <f>AVERAGE(G30:G31)</f>
        <v>78328.5</v>
      </c>
      <c r="D55">
        <f t="shared" si="1"/>
        <v>49616</v>
      </c>
      <c r="E55">
        <f t="shared" si="2"/>
        <v>0.2127820148032869</v>
      </c>
      <c r="F55">
        <f t="shared" si="3"/>
        <v>0.42556402960657375</v>
      </c>
    </row>
    <row r="56" spans="1:6" x14ac:dyDescent="0.2">
      <c r="B56" t="s">
        <v>42</v>
      </c>
      <c r="C56">
        <f>AVERAGE(H30:H31)</f>
        <v>73642</v>
      </c>
      <c r="D56">
        <f t="shared" si="1"/>
        <v>44929.5</v>
      </c>
      <c r="E56">
        <f t="shared" si="2"/>
        <v>0.16884559674871444</v>
      </c>
      <c r="F56">
        <f t="shared" si="3"/>
        <v>0.33769119349742888</v>
      </c>
    </row>
    <row r="57" spans="1:6" x14ac:dyDescent="0.2">
      <c r="B57" t="s">
        <v>44</v>
      </c>
      <c r="C57">
        <f>AVERAGE(F32:F33)</f>
        <v>68132</v>
      </c>
      <c r="D57">
        <f t="shared" si="1"/>
        <v>39419.5</v>
      </c>
      <c r="E57">
        <f t="shared" si="2"/>
        <v>0.11718878175230042</v>
      </c>
      <c r="F57">
        <f t="shared" si="3"/>
        <v>0.23437756350460087</v>
      </c>
    </row>
    <row r="58" spans="1:6" x14ac:dyDescent="0.2">
      <c r="B58" t="s">
        <v>45</v>
      </c>
      <c r="C58">
        <f>AVERAGE(G32:G33)</f>
        <v>74314</v>
      </c>
      <c r="D58">
        <f t="shared" si="1"/>
        <v>45601.5</v>
      </c>
      <c r="E58">
        <f t="shared" si="2"/>
        <v>0.1751456656557181</v>
      </c>
      <c r="F58">
        <f t="shared" si="3"/>
        <v>0.35029133131143619</v>
      </c>
    </row>
    <row r="59" spans="1:6" x14ac:dyDescent="0.2">
      <c r="B59" t="s">
        <v>46</v>
      </c>
      <c r="C59">
        <f>AVERAGE(H32:H33)</f>
        <v>72976</v>
      </c>
      <c r="D59">
        <f t="shared" si="1"/>
        <v>44263.5</v>
      </c>
      <c r="E59">
        <f t="shared" si="2"/>
        <v>0.16260177845695187</v>
      </c>
      <c r="F59">
        <f t="shared" si="3"/>
        <v>0.32520355691390374</v>
      </c>
    </row>
    <row r="60" spans="1:6" x14ac:dyDescent="0.2">
      <c r="A60" t="s">
        <v>55</v>
      </c>
      <c r="B60" t="s">
        <v>40</v>
      </c>
      <c r="C60">
        <f>AVERAGE(I31:I32)</f>
        <v>69542</v>
      </c>
      <c r="D60">
        <f t="shared" si="1"/>
        <v>40829.5</v>
      </c>
      <c r="E60">
        <f t="shared" si="2"/>
        <v>0.13040767633395992</v>
      </c>
      <c r="F60">
        <f t="shared" si="3"/>
        <v>0.26081535266791983</v>
      </c>
    </row>
    <row r="61" spans="1:6" x14ac:dyDescent="0.2">
      <c r="B61" t="s">
        <v>41</v>
      </c>
      <c r="C61">
        <f>AVERAGE(J31:J32)</f>
        <v>79103.5</v>
      </c>
      <c r="D61">
        <f t="shared" si="1"/>
        <v>50391</v>
      </c>
      <c r="E61">
        <f t="shared" si="2"/>
        <v>0.22004771927192954</v>
      </c>
      <c r="F61">
        <f t="shared" si="3"/>
        <v>0.44009543854385913</v>
      </c>
    </row>
    <row r="62" spans="1:6" x14ac:dyDescent="0.2">
      <c r="B62" t="s">
        <v>42</v>
      </c>
      <c r="C62">
        <f>AVERAGE(K31:K32)</f>
        <v>83442.5</v>
      </c>
      <c r="D62">
        <f t="shared" si="1"/>
        <v>54730</v>
      </c>
      <c r="E62">
        <f t="shared" si="2"/>
        <v>0.26072628919378804</v>
      </c>
      <c r="F62">
        <f t="shared" si="3"/>
        <v>0.52145257838757608</v>
      </c>
    </row>
    <row r="63" spans="1:6" x14ac:dyDescent="0.2">
      <c r="B63" t="s">
        <v>44</v>
      </c>
      <c r="C63">
        <f>AVERAGE(I33:I34)</f>
        <v>67797.5</v>
      </c>
      <c r="D63">
        <f t="shared" si="1"/>
        <v>39085</v>
      </c>
      <c r="E63">
        <f t="shared" si="2"/>
        <v>0.11405280995260886</v>
      </c>
      <c r="F63">
        <f t="shared" si="3"/>
        <v>0.22810561990521772</v>
      </c>
    </row>
    <row r="64" spans="1:6" x14ac:dyDescent="0.2">
      <c r="B64" t="s">
        <v>45</v>
      </c>
      <c r="C64">
        <f>AVERAGE(J33:J34)</f>
        <v>67585.5</v>
      </c>
      <c r="D64">
        <f t="shared" si="1"/>
        <v>38873</v>
      </c>
      <c r="E64">
        <f t="shared" si="2"/>
        <v>0.11206528821408984</v>
      </c>
      <c r="F64">
        <f t="shared" si="3"/>
        <v>0.22413057642817971</v>
      </c>
    </row>
    <row r="65" spans="2:6" x14ac:dyDescent="0.2">
      <c r="B65" t="s">
        <v>46</v>
      </c>
      <c r="C65">
        <f>AVERAGE(K33:K34)</f>
        <v>66165</v>
      </c>
      <c r="D65">
        <f t="shared" si="1"/>
        <v>37452.5</v>
      </c>
      <c r="E65">
        <f t="shared" si="2"/>
        <v>9.8747955055758424E-2</v>
      </c>
      <c r="F65">
        <f t="shared" si="3"/>
        <v>0.19749591011151685</v>
      </c>
    </row>
    <row r="66" spans="2:6" x14ac:dyDescent="0.2">
      <c r="B66" t="s">
        <v>56</v>
      </c>
      <c r="C66">
        <f>AVERAGE(I29:I30)</f>
        <v>28712.5</v>
      </c>
      <c r="E66">
        <f t="shared" si="2"/>
        <v>-0.2523730728304841</v>
      </c>
    </row>
  </sheetData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Plate 1 - 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BioTek</dc:creator>
  <cp:lastModifiedBy>Alise ZAGARE</cp:lastModifiedBy>
  <dcterms:created xsi:type="dcterms:W3CDTF">2011-01-18T20:51:17Z</dcterms:created>
  <dcterms:modified xsi:type="dcterms:W3CDTF">2022-10-17T14:58:58Z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MacroName">
    <vt:lpwstr>None</vt:lpwstr>
  </property>
  <property fmtid="{D5CDD505-2E9C-101B-9397-08002B2CF9AE}" pid="3" name="LastEdited">
    <vt:lpwstr>16.0</vt:lpwstr>
  </property>
</Properties>
</file>