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users\alise.zagare\PD_Diabetes\Test_experiment\Assays\Original\"/>
    </mc:Choice>
  </mc:AlternateContent>
  <xr:revisionPtr revIDLastSave="0" documentId="13_ncr:1_{92A64C06-D6D3-472F-9A3A-E0794A047950}" xr6:coauthVersionLast="36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late 1 - Sheet1" sheetId="1" r:id="rId1"/>
    <sheet name="Sheet1" sheetId="2" r:id="rId2"/>
  </sheets>
  <definedNames>
    <definedName name="MethodPointer1">-1347283712</definedName>
    <definedName name="MethodPointer2">446</definedName>
  </definedNames>
  <calcPr calcId="191029"/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23" i="2"/>
  <c r="R19" i="2"/>
  <c r="Q19" i="2"/>
  <c r="P19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23" i="2"/>
</calcChain>
</file>

<file path=xl/sharedStrings.xml><?xml version="1.0" encoding="utf-8"?>
<sst xmlns="http://schemas.openxmlformats.org/spreadsheetml/2006/main" count="184" uniqueCount="74">
  <si>
    <t>Software Version</t>
  </si>
  <si>
    <t>3.08.01</t>
  </si>
  <si>
    <t>Experiment File Path:</t>
  </si>
  <si>
    <t>C:\Users\BioTek\Documents\LCSB\DVB\Alise\LDH\20200315_LDHglo_Exp17.xpt</t>
  </si>
  <si>
    <t>Protocol File Path:</t>
  </si>
  <si>
    <t>C:\Cytation\lum_atp.prt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</si>
  <si>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</si>
  <si>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</si>
  <si>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</si>
  <si>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</si>
  <si>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</si>
  <si>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</si>
  <si>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</si>
  <si>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</si>
  <si>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</si>
  <si>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</si>
  <si>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</si>
  <si>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</si>
  <si>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</si>
  <si>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</si>
  <si>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</si>
  <si>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</si>
  <si>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0:01.00 (MM:SS.ss)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</si>
  <si>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</si>
  <si>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</si>
  <si>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</si>
  <si>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</si>
  <si>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</si>
  <si>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</si>
  <si>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Results</t>
  </si>
  <si>
    <t>Actual Temperature:</t>
  </si>
  <si>
    <t>A</t>
  </si>
  <si>
    <t>Lum</t>
  </si>
  <si>
    <t>B</t>
  </si>
  <si>
    <t>C</t>
  </si>
  <si>
    <t>D</t>
  </si>
  <si>
    <t>E</t>
  </si>
  <si>
    <t>F</t>
  </si>
  <si>
    <t>G</t>
  </si>
  <si>
    <t>H</t>
  </si>
  <si>
    <t>Layout</t>
  </si>
  <si>
    <t>K7 -ins</t>
  </si>
  <si>
    <t>K7 -glucose</t>
  </si>
  <si>
    <t>K7 10nM ins</t>
  </si>
  <si>
    <t>K7 430nM ins</t>
  </si>
  <si>
    <t>K7 OP</t>
  </si>
  <si>
    <t>K7 5.5.mM glucose</t>
  </si>
  <si>
    <t>K7 8.75mM glucose</t>
  </si>
  <si>
    <t>68 -ins</t>
  </si>
  <si>
    <t>68 -glucose</t>
  </si>
  <si>
    <t>68 10nM ins</t>
  </si>
  <si>
    <t>68 430nM ins</t>
  </si>
  <si>
    <t>68 OP</t>
  </si>
  <si>
    <t>68 5.5.mM glucose</t>
  </si>
  <si>
    <t>PC</t>
  </si>
  <si>
    <t>Cell_line</t>
  </si>
  <si>
    <t>Condition</t>
  </si>
  <si>
    <t>Diameter</t>
  </si>
  <si>
    <t>WT_K7</t>
  </si>
  <si>
    <t>OP</t>
  </si>
  <si>
    <t>10nM ins</t>
  </si>
  <si>
    <t>430nM ins</t>
  </si>
  <si>
    <t>w/o ins</t>
  </si>
  <si>
    <t>WT_68</t>
  </si>
  <si>
    <t>5.5mM_glucose</t>
  </si>
  <si>
    <t>8.75mM_glucose</t>
  </si>
  <si>
    <t>W/o_glucose</t>
  </si>
  <si>
    <t>Volume</t>
  </si>
  <si>
    <t>Lum/Volume</t>
  </si>
  <si>
    <t>Death</t>
  </si>
  <si>
    <t>Average diameter of AP organoids</t>
  </si>
  <si>
    <t>Average of luminescence</t>
  </si>
  <si>
    <t>Volume PC</t>
  </si>
  <si>
    <t>100% cell death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</si>
</sst>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  <font>
      <sz val="10"/>
      <color rgb="FF364049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0" fillId="0" borderId="2" xfId="0" applyFill="1" applyBorder="1"/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2" fillId="7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95E016B-D236-4986-BEF3-C11B77186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7"/>
  <sheetViews>
    <sheetView workbookViewId="0">
      <selection activeCell="C30" sqref="C30:N37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44056</v>
      </c>
    </row>
    <row r="8" spans="1:2" x14ac:dyDescent="0.2">
      <c r="A8" t="s">
        <v>9</v>
      </c>
      <c r="B8" s="2">
        <v>0.67091435185185189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B18" t="s">
        <v>22</v>
      </c>
    </row>
    <row r="19" spans="1:15" x14ac:dyDescent="0.2">
      <c r="B19" t="s">
        <v>23</v>
      </c>
    </row>
    <row r="20" spans="1:15" x14ac:dyDescent="0.2">
      <c r="B20" t="s">
        <v>24</v>
      </c>
    </row>
    <row r="21" spans="1:15" x14ac:dyDescent="0.2">
      <c r="B21" t="s">
        <v>25</v>
      </c>
    </row>
    <row r="22" spans="1:15" x14ac:dyDescent="0.2">
      <c r="B22" t="s">
        <v>26</v>
      </c>
    </row>
    <row r="23" spans="1:15" x14ac:dyDescent="0.2">
      <c r="B23" t="s">
        <v>27</v>
      </c>
    </row>
    <row r="24" spans="1:15" x14ac:dyDescent="0.2">
      <c r="B24" t="s">
        <v>28</v>
      </c>
    </row>
    <row r="26" spans="1:15" x14ac:dyDescent="0.2">
      <c r="A26" s="3" t="s">
        <v>29</v>
      </c>
      <c r="B26" s="4"/>
    </row>
    <row r="27" spans="1:15" x14ac:dyDescent="0.2">
      <c r="A27" t="s">
        <v>30</v>
      </c>
      <c r="B27">
        <v>26.8</v>
      </c>
    </row>
    <row r="29" spans="1:15" x14ac:dyDescent="0.2">
      <c r="B29" s="5"/>
      <c r="C29" s="6">
        <v>1</v>
      </c>
      <c r="D29" s="6">
        <v>2</v>
      </c>
      <c r="E29" s="6">
        <v>3</v>
      </c>
      <c r="F29" s="6">
        <v>4</v>
      </c>
      <c r="G29" s="6">
        <v>5</v>
      </c>
      <c r="H29" s="6">
        <v>6</v>
      </c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</row>
    <row r="30" spans="1:15" x14ac:dyDescent="0.2">
      <c r="B30" s="6" t="s">
        <v>31</v>
      </c>
      <c r="C30" s="7">
        <v>34</v>
      </c>
      <c r="D30" s="7">
        <v>1055</v>
      </c>
      <c r="E30" s="7">
        <v>1109</v>
      </c>
      <c r="F30" s="7">
        <v>565</v>
      </c>
      <c r="G30" s="7">
        <v>986</v>
      </c>
      <c r="H30" s="7">
        <v>1242</v>
      </c>
      <c r="I30" s="7">
        <v>1000</v>
      </c>
      <c r="J30" s="7">
        <v>857</v>
      </c>
      <c r="K30" s="7">
        <v>57</v>
      </c>
      <c r="L30" s="8">
        <v>20401</v>
      </c>
      <c r="M30" s="7">
        <v>59</v>
      </c>
      <c r="N30" s="7">
        <v>32</v>
      </c>
      <c r="O30" s="9" t="s">
        <v>32</v>
      </c>
    </row>
    <row r="31" spans="1:15" x14ac:dyDescent="0.2">
      <c r="B31" s="6" t="s">
        <v>33</v>
      </c>
      <c r="C31" s="7">
        <v>35</v>
      </c>
      <c r="D31" s="7">
        <v>787</v>
      </c>
      <c r="E31" s="7">
        <v>978</v>
      </c>
      <c r="F31" s="7">
        <v>590</v>
      </c>
      <c r="G31" s="7">
        <v>1134</v>
      </c>
      <c r="H31" s="7">
        <v>727</v>
      </c>
      <c r="I31" s="7">
        <v>1080</v>
      </c>
      <c r="J31" s="7">
        <v>702</v>
      </c>
      <c r="K31" s="7">
        <v>62</v>
      </c>
      <c r="L31" s="8">
        <v>20817</v>
      </c>
      <c r="M31" s="7">
        <v>56</v>
      </c>
      <c r="N31" s="7">
        <v>29</v>
      </c>
      <c r="O31" s="9" t="s">
        <v>32</v>
      </c>
    </row>
    <row r="32" spans="1:15" x14ac:dyDescent="0.2">
      <c r="B32" s="6" t="s">
        <v>34</v>
      </c>
      <c r="C32" s="7">
        <v>35</v>
      </c>
      <c r="D32" s="7">
        <v>1241</v>
      </c>
      <c r="E32" s="7">
        <v>1001</v>
      </c>
      <c r="F32" s="7">
        <v>772</v>
      </c>
      <c r="G32" s="7">
        <v>832</v>
      </c>
      <c r="H32" s="7">
        <v>1137</v>
      </c>
      <c r="I32" s="7">
        <v>1098</v>
      </c>
      <c r="J32" s="7">
        <v>622</v>
      </c>
      <c r="K32" s="7">
        <v>48</v>
      </c>
      <c r="L32" s="10">
        <v>14527</v>
      </c>
      <c r="M32" s="7">
        <v>53</v>
      </c>
      <c r="N32" s="7">
        <v>33</v>
      </c>
      <c r="O32" s="9" t="s">
        <v>32</v>
      </c>
    </row>
    <row r="33" spans="2:15" x14ac:dyDescent="0.2">
      <c r="B33" s="6" t="s">
        <v>35</v>
      </c>
      <c r="C33" s="7">
        <v>34</v>
      </c>
      <c r="D33" s="7">
        <v>36</v>
      </c>
      <c r="E33" s="7">
        <v>33</v>
      </c>
      <c r="F33" s="7">
        <v>36</v>
      </c>
      <c r="G33" s="7">
        <v>30</v>
      </c>
      <c r="H33" s="7">
        <v>36</v>
      </c>
      <c r="I33" s="7">
        <v>34</v>
      </c>
      <c r="J33" s="7">
        <v>33</v>
      </c>
      <c r="K33" s="7">
        <v>33</v>
      </c>
      <c r="L33" s="7">
        <v>50</v>
      </c>
      <c r="M33" s="7">
        <v>33</v>
      </c>
      <c r="N33" s="7">
        <v>34</v>
      </c>
      <c r="O33" s="9" t="s">
        <v>32</v>
      </c>
    </row>
    <row r="34" spans="2:15" x14ac:dyDescent="0.2">
      <c r="B34" s="6" t="s">
        <v>36</v>
      </c>
      <c r="C34" s="7">
        <v>35</v>
      </c>
      <c r="D34" s="7">
        <v>794</v>
      </c>
      <c r="E34" s="7">
        <v>995</v>
      </c>
      <c r="F34" s="7">
        <v>753</v>
      </c>
      <c r="G34" s="7">
        <v>1221</v>
      </c>
      <c r="H34" s="11">
        <v>1882</v>
      </c>
      <c r="I34" s="7">
        <v>1308</v>
      </c>
      <c r="J34" s="7">
        <v>832</v>
      </c>
      <c r="K34" s="7">
        <v>31</v>
      </c>
      <c r="L34" s="7">
        <v>138</v>
      </c>
      <c r="M34" s="7">
        <v>37</v>
      </c>
      <c r="N34" s="7">
        <v>32</v>
      </c>
      <c r="O34" s="9" t="s">
        <v>32</v>
      </c>
    </row>
    <row r="35" spans="2:15" x14ac:dyDescent="0.2">
      <c r="B35" s="6" t="s">
        <v>37</v>
      </c>
      <c r="C35" s="7">
        <v>33</v>
      </c>
      <c r="D35" s="7">
        <v>659</v>
      </c>
      <c r="E35" s="7">
        <v>903</v>
      </c>
      <c r="F35" s="7">
        <v>560</v>
      </c>
      <c r="G35" s="7">
        <v>1443</v>
      </c>
      <c r="H35" s="11">
        <v>2325</v>
      </c>
      <c r="I35" s="12">
        <v>3328</v>
      </c>
      <c r="J35" s="7">
        <v>918</v>
      </c>
      <c r="K35" s="7">
        <v>36</v>
      </c>
      <c r="L35" s="7">
        <v>100</v>
      </c>
      <c r="M35" s="7">
        <v>32</v>
      </c>
      <c r="N35" s="7">
        <v>32</v>
      </c>
      <c r="O35" s="9" t="s">
        <v>32</v>
      </c>
    </row>
    <row r="36" spans="2:15" x14ac:dyDescent="0.2">
      <c r="B36" s="6" t="s">
        <v>38</v>
      </c>
      <c r="C36" s="7">
        <v>34</v>
      </c>
      <c r="D36" s="7">
        <v>643</v>
      </c>
      <c r="E36" s="7">
        <v>1024</v>
      </c>
      <c r="F36" s="7">
        <v>817</v>
      </c>
      <c r="G36" s="7">
        <v>1502</v>
      </c>
      <c r="H36" s="11">
        <v>2171</v>
      </c>
      <c r="I36" s="11">
        <v>1601</v>
      </c>
      <c r="J36" s="7">
        <v>886</v>
      </c>
      <c r="K36" s="7">
        <v>31</v>
      </c>
      <c r="L36" s="7">
        <v>82</v>
      </c>
      <c r="M36" s="7">
        <v>32</v>
      </c>
      <c r="N36" s="7">
        <v>35</v>
      </c>
      <c r="O36" s="9" t="s">
        <v>32</v>
      </c>
    </row>
    <row r="37" spans="2:15" x14ac:dyDescent="0.2">
      <c r="B37" s="6" t="s">
        <v>39</v>
      </c>
      <c r="C37" s="7">
        <v>35</v>
      </c>
      <c r="D37" s="7">
        <v>33</v>
      </c>
      <c r="E37" s="7">
        <v>33</v>
      </c>
      <c r="F37" s="7">
        <v>33</v>
      </c>
      <c r="G37" s="7">
        <v>34</v>
      </c>
      <c r="H37" s="7">
        <v>32</v>
      </c>
      <c r="I37" s="7">
        <v>34</v>
      </c>
      <c r="J37" s="7">
        <v>37</v>
      </c>
      <c r="K37" s="7">
        <v>34</v>
      </c>
      <c r="L37" s="7">
        <v>33</v>
      </c>
      <c r="M37" s="7">
        <v>33</v>
      </c>
      <c r="N37" s="7">
        <v>30</v>
      </c>
      <c r="O37" s="9" t="s">
        <v>32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4648-9588-4E04-A8E8-C014C8F308B8}">
  <dimension ref="A1:R62"/>
  <sheetViews>
    <sheetView tabSelected="1" topLeftCell="A19" workbookViewId="0">
      <selection activeCell="K38" sqref="K38"/>
    </sheetView>
  </sheetViews>
  <sheetFormatPr defaultRowHeight="12.75" x14ac:dyDescent="0.2"/>
  <cols>
    <col min="5" max="5" width="12" bestFit="1" customWidth="1"/>
    <col min="6" max="6" width="12.42578125" bestFit="1" customWidth="1"/>
    <col min="17" max="17" width="12" bestFit="1" customWidth="1"/>
  </cols>
  <sheetData>
    <row r="1" spans="1:12" x14ac:dyDescent="0.2">
      <c r="A1" s="7">
        <v>34</v>
      </c>
      <c r="B1" s="7">
        <v>1055</v>
      </c>
      <c r="C1" s="7">
        <v>1109</v>
      </c>
      <c r="D1" s="7">
        <v>565</v>
      </c>
      <c r="E1" s="7">
        <v>986</v>
      </c>
      <c r="F1" s="7">
        <v>1242</v>
      </c>
      <c r="G1" s="7">
        <v>1000</v>
      </c>
      <c r="H1" s="7">
        <v>857</v>
      </c>
      <c r="I1" s="7">
        <v>57</v>
      </c>
      <c r="J1" s="8">
        <v>20401</v>
      </c>
      <c r="K1" s="7">
        <v>59</v>
      </c>
      <c r="L1" s="7">
        <v>32</v>
      </c>
    </row>
    <row r="2" spans="1:12" x14ac:dyDescent="0.2">
      <c r="A2" s="7">
        <v>35</v>
      </c>
      <c r="B2" s="7">
        <v>787</v>
      </c>
      <c r="C2" s="7">
        <v>978</v>
      </c>
      <c r="D2" s="7">
        <v>590</v>
      </c>
      <c r="E2" s="7">
        <v>1134</v>
      </c>
      <c r="F2" s="7">
        <v>727</v>
      </c>
      <c r="G2" s="7">
        <v>1080</v>
      </c>
      <c r="H2" s="7">
        <v>702</v>
      </c>
      <c r="I2" s="7">
        <v>62</v>
      </c>
      <c r="J2" s="8">
        <v>20817</v>
      </c>
      <c r="K2" s="7">
        <v>56</v>
      </c>
      <c r="L2" s="7">
        <v>29</v>
      </c>
    </row>
    <row r="3" spans="1:12" x14ac:dyDescent="0.2">
      <c r="A3" s="7">
        <v>35</v>
      </c>
      <c r="B3" s="7">
        <v>1241</v>
      </c>
      <c r="C3" s="7">
        <v>1001</v>
      </c>
      <c r="D3" s="7">
        <v>772</v>
      </c>
      <c r="E3" s="7">
        <v>832</v>
      </c>
      <c r="F3" s="7">
        <v>1137</v>
      </c>
      <c r="G3" s="7">
        <v>1098</v>
      </c>
      <c r="H3" s="7">
        <v>622</v>
      </c>
      <c r="I3" s="7">
        <v>48</v>
      </c>
      <c r="J3" s="10">
        <v>14527</v>
      </c>
      <c r="K3" s="7">
        <v>53</v>
      </c>
      <c r="L3" s="7">
        <v>33</v>
      </c>
    </row>
    <row r="4" spans="1:12" x14ac:dyDescent="0.2">
      <c r="A4" s="7">
        <v>34</v>
      </c>
      <c r="B4" s="7">
        <v>36</v>
      </c>
      <c r="C4" s="7">
        <v>33</v>
      </c>
      <c r="D4" s="7">
        <v>36</v>
      </c>
      <c r="E4" s="7">
        <v>30</v>
      </c>
      <c r="F4" s="7">
        <v>36</v>
      </c>
      <c r="G4" s="7">
        <v>34</v>
      </c>
      <c r="H4" s="7">
        <v>33</v>
      </c>
      <c r="I4" s="7">
        <v>33</v>
      </c>
      <c r="J4" s="7">
        <v>50</v>
      </c>
      <c r="K4" s="7">
        <v>33</v>
      </c>
      <c r="L4" s="7">
        <v>34</v>
      </c>
    </row>
    <row r="5" spans="1:12" x14ac:dyDescent="0.2">
      <c r="A5" s="7">
        <v>35</v>
      </c>
      <c r="B5" s="7">
        <v>794</v>
      </c>
      <c r="C5" s="7">
        <v>995</v>
      </c>
      <c r="D5" s="7">
        <v>753</v>
      </c>
      <c r="E5" s="7">
        <v>1221</v>
      </c>
      <c r="F5" s="11">
        <v>1882</v>
      </c>
      <c r="G5" s="7">
        <v>1308</v>
      </c>
      <c r="H5" s="7">
        <v>832</v>
      </c>
      <c r="I5" s="7">
        <v>31</v>
      </c>
      <c r="J5" s="7">
        <v>138</v>
      </c>
      <c r="K5" s="7">
        <v>37</v>
      </c>
      <c r="L5" s="7">
        <v>32</v>
      </c>
    </row>
    <row r="6" spans="1:12" x14ac:dyDescent="0.2">
      <c r="A6" s="7">
        <v>33</v>
      </c>
      <c r="B6" s="7">
        <v>659</v>
      </c>
      <c r="C6" s="7">
        <v>903</v>
      </c>
      <c r="D6" s="7">
        <v>560</v>
      </c>
      <c r="E6" s="7">
        <v>1443</v>
      </c>
      <c r="F6" s="11">
        <v>2325</v>
      </c>
      <c r="G6" s="12">
        <v>3328</v>
      </c>
      <c r="H6" s="7">
        <v>918</v>
      </c>
      <c r="I6" s="7">
        <v>36</v>
      </c>
      <c r="J6" s="7">
        <v>100</v>
      </c>
      <c r="K6" s="7">
        <v>32</v>
      </c>
      <c r="L6" s="7">
        <v>32</v>
      </c>
    </row>
    <row r="7" spans="1:12" x14ac:dyDescent="0.2">
      <c r="A7" s="7">
        <v>34</v>
      </c>
      <c r="B7" s="7">
        <v>643</v>
      </c>
      <c r="C7" s="7">
        <v>1024</v>
      </c>
      <c r="D7" s="7">
        <v>817</v>
      </c>
      <c r="E7" s="7">
        <v>1502</v>
      </c>
      <c r="F7" s="11">
        <v>2171</v>
      </c>
      <c r="G7" s="11">
        <v>1601</v>
      </c>
      <c r="H7" s="7">
        <v>886</v>
      </c>
      <c r="I7" s="7">
        <v>31</v>
      </c>
      <c r="J7" s="7">
        <v>82</v>
      </c>
      <c r="K7" s="7">
        <v>32</v>
      </c>
      <c r="L7" s="7">
        <v>35</v>
      </c>
    </row>
    <row r="8" spans="1:12" x14ac:dyDescent="0.2">
      <c r="A8" s="7">
        <v>35</v>
      </c>
      <c r="B8" s="7">
        <v>33</v>
      </c>
      <c r="C8" s="7">
        <v>33</v>
      </c>
      <c r="D8" s="7">
        <v>33</v>
      </c>
      <c r="E8" s="7">
        <v>34</v>
      </c>
      <c r="F8" s="7">
        <v>32</v>
      </c>
      <c r="G8" s="7">
        <v>34</v>
      </c>
      <c r="H8" s="7">
        <v>37</v>
      </c>
      <c r="I8" s="7">
        <v>34</v>
      </c>
      <c r="J8" s="7">
        <v>33</v>
      </c>
      <c r="K8" s="7">
        <v>33</v>
      </c>
      <c r="L8" s="7">
        <v>30</v>
      </c>
    </row>
    <row r="11" spans="1:12" x14ac:dyDescent="0.2">
      <c r="A11" t="s">
        <v>40</v>
      </c>
    </row>
    <row r="12" spans="1:12" ht="38.25" x14ac:dyDescent="0.2">
      <c r="A12" s="13"/>
      <c r="B12" s="13" t="s">
        <v>41</v>
      </c>
      <c r="C12" s="13" t="s">
        <v>43</v>
      </c>
      <c r="D12" s="13" t="s">
        <v>44</v>
      </c>
      <c r="E12" s="13" t="s">
        <v>45</v>
      </c>
      <c r="F12" s="13" t="s">
        <v>42</v>
      </c>
      <c r="G12" s="13" t="s">
        <v>46</v>
      </c>
      <c r="H12" s="13" t="s">
        <v>47</v>
      </c>
      <c r="I12" s="13"/>
      <c r="J12" s="13" t="s">
        <v>54</v>
      </c>
      <c r="K12" s="13"/>
      <c r="L12" s="13"/>
    </row>
    <row r="13" spans="1:12" ht="38.25" x14ac:dyDescent="0.2">
      <c r="A13" s="13"/>
      <c r="B13" s="13" t="s">
        <v>41</v>
      </c>
      <c r="C13" s="13" t="s">
        <v>43</v>
      </c>
      <c r="D13" s="13" t="s">
        <v>44</v>
      </c>
      <c r="E13" s="13" t="s">
        <v>45</v>
      </c>
      <c r="F13" s="13" t="s">
        <v>42</v>
      </c>
      <c r="G13" s="13" t="s">
        <v>46</v>
      </c>
      <c r="H13" s="13" t="s">
        <v>47</v>
      </c>
      <c r="I13" s="13"/>
      <c r="J13" s="13" t="s">
        <v>54</v>
      </c>
      <c r="K13" s="13"/>
      <c r="L13" s="13"/>
    </row>
    <row r="14" spans="1:12" ht="38.25" x14ac:dyDescent="0.2">
      <c r="A14" s="13"/>
      <c r="B14" s="13" t="s">
        <v>41</v>
      </c>
      <c r="C14" s="13" t="s">
        <v>43</v>
      </c>
      <c r="D14" s="13" t="s">
        <v>44</v>
      </c>
      <c r="E14" s="13" t="s">
        <v>45</v>
      </c>
      <c r="F14" s="13" t="s">
        <v>42</v>
      </c>
      <c r="G14" s="13" t="s">
        <v>46</v>
      </c>
      <c r="H14" s="13" t="s">
        <v>47</v>
      </c>
      <c r="I14" s="13"/>
      <c r="J14" s="13" t="s">
        <v>54</v>
      </c>
      <c r="K14" s="13"/>
      <c r="L14" s="13"/>
    </row>
    <row r="15" spans="1:1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38.25" x14ac:dyDescent="0.2">
      <c r="A16" s="15"/>
      <c r="B16" s="15" t="s">
        <v>48</v>
      </c>
      <c r="C16" s="15" t="s">
        <v>50</v>
      </c>
      <c r="D16" s="15" t="s">
        <v>51</v>
      </c>
      <c r="E16" s="15" t="s">
        <v>52</v>
      </c>
      <c r="F16" s="15" t="s">
        <v>49</v>
      </c>
      <c r="G16" s="15" t="s">
        <v>53</v>
      </c>
      <c r="H16" s="15" t="s">
        <v>47</v>
      </c>
      <c r="I16" s="15"/>
      <c r="J16" s="15"/>
      <c r="K16" s="15"/>
      <c r="L16" s="15"/>
    </row>
    <row r="17" spans="1:18" ht="39" thickBot="1" x14ac:dyDescent="0.25">
      <c r="A17" s="15"/>
      <c r="B17" s="15" t="s">
        <v>48</v>
      </c>
      <c r="C17" s="15" t="s">
        <v>50</v>
      </c>
      <c r="D17" s="15" t="s">
        <v>51</v>
      </c>
      <c r="E17" s="15" t="s">
        <v>52</v>
      </c>
      <c r="F17" s="15" t="s">
        <v>49</v>
      </c>
      <c r="G17" s="15" t="s">
        <v>53</v>
      </c>
      <c r="H17" s="15" t="s">
        <v>47</v>
      </c>
      <c r="I17" s="15"/>
      <c r="J17" s="15"/>
      <c r="K17" s="15"/>
      <c r="L17" s="15"/>
    </row>
    <row r="18" spans="1:18" ht="51.75" thickBot="1" x14ac:dyDescent="0.25">
      <c r="A18" s="15"/>
      <c r="B18" s="15" t="s">
        <v>48</v>
      </c>
      <c r="C18" s="15" t="s">
        <v>50</v>
      </c>
      <c r="D18" s="15" t="s">
        <v>51</v>
      </c>
      <c r="E18" s="15" t="s">
        <v>52</v>
      </c>
      <c r="F18" s="15" t="s">
        <v>49</v>
      </c>
      <c r="G18" s="15" t="s">
        <v>53</v>
      </c>
      <c r="H18" s="15" t="s">
        <v>47</v>
      </c>
      <c r="I18" s="15"/>
      <c r="J18" s="15"/>
      <c r="K18" s="15"/>
      <c r="L18" s="15"/>
      <c r="O18" s="21" t="s">
        <v>70</v>
      </c>
      <c r="P18" s="22" t="s">
        <v>71</v>
      </c>
      <c r="Q18" s="23" t="s">
        <v>72</v>
      </c>
      <c r="R18" s="24" t="s">
        <v>73</v>
      </c>
    </row>
    <row r="19" spans="1:18" ht="13.5" thickBo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O19" s="25">
        <v>622.048</v>
      </c>
      <c r="P19" s="26">
        <f>AVERAGE(J1:J3)</f>
        <v>18581.666666666668</v>
      </c>
      <c r="Q19" s="26">
        <f>(4/3)*3.14*(O19/2)^3</f>
        <v>125965058.28157938</v>
      </c>
      <c r="R19" s="27">
        <f>P19/Q19</f>
        <v>1.4751445297734583E-4</v>
      </c>
    </row>
    <row r="22" spans="1:18" x14ac:dyDescent="0.2">
      <c r="A22" s="16" t="s">
        <v>55</v>
      </c>
      <c r="B22" s="17" t="s">
        <v>56</v>
      </c>
      <c r="C22" s="17" t="s">
        <v>32</v>
      </c>
      <c r="D22" s="17" t="s">
        <v>57</v>
      </c>
      <c r="E22" s="17" t="s">
        <v>67</v>
      </c>
      <c r="F22" s="17" t="s">
        <v>68</v>
      </c>
      <c r="G22" s="17" t="s">
        <v>69</v>
      </c>
    </row>
    <row r="23" spans="1:18" x14ac:dyDescent="0.2">
      <c r="A23" s="18" t="s">
        <v>58</v>
      </c>
      <c r="B23" s="19" t="s">
        <v>59</v>
      </c>
      <c r="C23" s="28">
        <v>986</v>
      </c>
      <c r="D23" s="20">
        <v>1017.366</v>
      </c>
      <c r="E23" s="29">
        <f>(4/3)*3.14*(D23/2)^3</f>
        <v>551074171.52704358</v>
      </c>
      <c r="F23" s="29">
        <f>C23/E23</f>
        <v>1.7892328309776586E-6</v>
      </c>
      <c r="G23" s="29">
        <f>F23/$R$19</f>
        <v>1.2129203578800754E-2</v>
      </c>
    </row>
    <row r="24" spans="1:18" x14ac:dyDescent="0.2">
      <c r="A24" s="18" t="s">
        <v>58</v>
      </c>
      <c r="B24" s="19" t="s">
        <v>59</v>
      </c>
      <c r="C24" s="28">
        <v>1134</v>
      </c>
      <c r="D24" s="20">
        <v>937.32299999999998</v>
      </c>
      <c r="E24" s="29">
        <f t="shared" ref="E24:E62" si="0">(4/3)*3.14*(D24/2)^3</f>
        <v>430969185.75790727</v>
      </c>
      <c r="F24" s="29">
        <f t="shared" ref="F24:F62" si="1">C24/E24</f>
        <v>2.6312786098749375E-6</v>
      </c>
      <c r="G24" s="29">
        <f t="shared" ref="G24:G62" si="2">F24/$R$19</f>
        <v>1.7837429192643448E-2</v>
      </c>
    </row>
    <row r="25" spans="1:18" x14ac:dyDescent="0.2">
      <c r="A25" s="18" t="s">
        <v>58</v>
      </c>
      <c r="B25" s="19" t="s">
        <v>59</v>
      </c>
      <c r="C25" s="28">
        <v>832</v>
      </c>
      <c r="D25" s="20">
        <v>841.50800000000004</v>
      </c>
      <c r="E25" s="29">
        <f t="shared" si="0"/>
        <v>311855311.16626418</v>
      </c>
      <c r="F25" s="29">
        <f t="shared" si="1"/>
        <v>2.6679038971262642E-6</v>
      </c>
      <c r="G25" s="29">
        <f t="shared" si="2"/>
        <v>1.8085711896555525E-2</v>
      </c>
    </row>
    <row r="26" spans="1:18" x14ac:dyDescent="0.2">
      <c r="A26" s="18" t="s">
        <v>58</v>
      </c>
      <c r="B26" s="19" t="s">
        <v>60</v>
      </c>
      <c r="C26" s="28">
        <v>1109</v>
      </c>
      <c r="D26" s="20">
        <v>998.56299999999999</v>
      </c>
      <c r="E26" s="29">
        <f t="shared" si="0"/>
        <v>521080483.7817446</v>
      </c>
      <c r="F26" s="29">
        <f t="shared" si="1"/>
        <v>2.1282700744257896E-6</v>
      </c>
      <c r="G26" s="29">
        <f t="shared" si="2"/>
        <v>1.4427535956443763E-2</v>
      </c>
    </row>
    <row r="27" spans="1:18" x14ac:dyDescent="0.2">
      <c r="A27" s="18" t="s">
        <v>58</v>
      </c>
      <c r="B27" s="19" t="s">
        <v>60</v>
      </c>
      <c r="C27" s="28">
        <v>978</v>
      </c>
      <c r="D27" s="20">
        <v>997.46299999999997</v>
      </c>
      <c r="E27" s="29">
        <f t="shared" si="0"/>
        <v>519360339.88711756</v>
      </c>
      <c r="F27" s="29">
        <f t="shared" si="1"/>
        <v>1.8830856437989995E-6</v>
      </c>
      <c r="G27" s="29">
        <f t="shared" si="2"/>
        <v>1.276543149360551E-2</v>
      </c>
    </row>
    <row r="28" spans="1:18" x14ac:dyDescent="0.2">
      <c r="A28" s="18" t="s">
        <v>58</v>
      </c>
      <c r="B28" s="19" t="s">
        <v>60</v>
      </c>
      <c r="C28" s="28">
        <v>1001</v>
      </c>
      <c r="D28" s="20">
        <v>954.58699999999999</v>
      </c>
      <c r="E28" s="29">
        <f t="shared" si="0"/>
        <v>455223784.15884727</v>
      </c>
      <c r="F28" s="29">
        <f t="shared" si="1"/>
        <v>2.1989184986228833E-6</v>
      </c>
      <c r="G28" s="29">
        <f t="shared" si="2"/>
        <v>1.4906461395756094E-2</v>
      </c>
    </row>
    <row r="29" spans="1:18" x14ac:dyDescent="0.2">
      <c r="A29" s="18" t="s">
        <v>58</v>
      </c>
      <c r="B29" s="19" t="s">
        <v>61</v>
      </c>
      <c r="C29" s="28">
        <v>565</v>
      </c>
      <c r="D29" s="20">
        <v>953.63599999999997</v>
      </c>
      <c r="E29" s="29">
        <f t="shared" si="0"/>
        <v>453864599.49293917</v>
      </c>
      <c r="F29" s="29">
        <f t="shared" si="1"/>
        <v>1.2448646592645078E-6</v>
      </c>
      <c r="G29" s="29">
        <f t="shared" si="2"/>
        <v>8.4389335020324061E-3</v>
      </c>
    </row>
    <row r="30" spans="1:18" x14ac:dyDescent="0.2">
      <c r="A30" s="18" t="s">
        <v>58</v>
      </c>
      <c r="B30" s="19" t="s">
        <v>61</v>
      </c>
      <c r="C30" s="28">
        <v>590</v>
      </c>
      <c r="D30" s="20">
        <v>979.37800000000004</v>
      </c>
      <c r="E30" s="29">
        <f t="shared" si="0"/>
        <v>491619872.78445321</v>
      </c>
      <c r="F30" s="29">
        <f t="shared" si="1"/>
        <v>1.2001142196680091E-6</v>
      </c>
      <c r="G30" s="29">
        <f t="shared" si="2"/>
        <v>8.1355704166310647E-3</v>
      </c>
    </row>
    <row r="31" spans="1:18" x14ac:dyDescent="0.2">
      <c r="A31" s="18" t="s">
        <v>58</v>
      </c>
      <c r="B31" s="19" t="s">
        <v>61</v>
      </c>
      <c r="C31" s="28">
        <v>772</v>
      </c>
      <c r="D31" s="20">
        <v>924.77099999999996</v>
      </c>
      <c r="E31" s="29">
        <f t="shared" si="0"/>
        <v>413886255.37824076</v>
      </c>
      <c r="F31" s="29">
        <f t="shared" si="1"/>
        <v>1.8652467676040307E-6</v>
      </c>
      <c r="G31" s="29">
        <f t="shared" si="2"/>
        <v>1.2644501809531038E-2</v>
      </c>
    </row>
    <row r="32" spans="1:18" x14ac:dyDescent="0.2">
      <c r="A32" s="18" t="s">
        <v>58</v>
      </c>
      <c r="B32" s="19" t="s">
        <v>62</v>
      </c>
      <c r="C32" s="28">
        <v>1055</v>
      </c>
      <c r="D32" s="20">
        <v>921.48699999999997</v>
      </c>
      <c r="E32" s="29">
        <f t="shared" si="0"/>
        <v>409492579.17589462</v>
      </c>
      <c r="F32" s="29">
        <f t="shared" si="1"/>
        <v>2.5763592642464769E-6</v>
      </c>
      <c r="G32" s="29">
        <f t="shared" si="2"/>
        <v>1.7465131126115047E-2</v>
      </c>
    </row>
    <row r="33" spans="1:7" x14ac:dyDescent="0.2">
      <c r="A33" s="18" t="s">
        <v>58</v>
      </c>
      <c r="B33" s="19" t="s">
        <v>62</v>
      </c>
      <c r="C33" s="28">
        <v>787</v>
      </c>
      <c r="D33" s="20">
        <v>930.28200000000004</v>
      </c>
      <c r="E33" s="29">
        <f t="shared" si="0"/>
        <v>421329871.9507286</v>
      </c>
      <c r="F33" s="29">
        <f t="shared" si="1"/>
        <v>1.8678950921667235E-6</v>
      </c>
      <c r="G33" s="29">
        <f t="shared" si="2"/>
        <v>1.2662454793182747E-2</v>
      </c>
    </row>
    <row r="34" spans="1:7" x14ac:dyDescent="0.2">
      <c r="A34" s="18" t="s">
        <v>63</v>
      </c>
      <c r="B34" s="19" t="s">
        <v>59</v>
      </c>
      <c r="C34" s="28">
        <v>1221</v>
      </c>
      <c r="D34" s="20">
        <v>1218.703</v>
      </c>
      <c r="E34" s="29">
        <f t="shared" si="0"/>
        <v>947266193.59196329</v>
      </c>
      <c r="F34" s="29">
        <f t="shared" si="1"/>
        <v>1.2889724221763457E-6</v>
      </c>
      <c r="G34" s="29">
        <f t="shared" si="2"/>
        <v>8.737939884265418E-3</v>
      </c>
    </row>
    <row r="35" spans="1:7" x14ac:dyDescent="0.2">
      <c r="A35" s="18" t="s">
        <v>63</v>
      </c>
      <c r="B35" s="19" t="s">
        <v>59</v>
      </c>
      <c r="C35" s="28">
        <v>1443</v>
      </c>
      <c r="D35" s="20">
        <v>1342.6949999999999</v>
      </c>
      <c r="E35" s="29">
        <f t="shared" si="0"/>
        <v>1266807169.8023107</v>
      </c>
      <c r="F35" s="29">
        <f t="shared" si="1"/>
        <v>1.139084175080241E-6</v>
      </c>
      <c r="G35" s="29">
        <f t="shared" si="2"/>
        <v>7.7218479416059187E-3</v>
      </c>
    </row>
    <row r="36" spans="1:7" x14ac:dyDescent="0.2">
      <c r="A36" s="18" t="s">
        <v>63</v>
      </c>
      <c r="B36" s="19" t="s">
        <v>59</v>
      </c>
      <c r="C36" s="28">
        <v>1502</v>
      </c>
      <c r="D36" s="20">
        <v>1181.921</v>
      </c>
      <c r="E36" s="29">
        <f t="shared" si="0"/>
        <v>864059690.21169543</v>
      </c>
      <c r="F36" s="29">
        <f t="shared" si="1"/>
        <v>1.7383058335148218E-6</v>
      </c>
      <c r="G36" s="29">
        <f t="shared" si="2"/>
        <v>1.1783969627584748E-2</v>
      </c>
    </row>
    <row r="37" spans="1:7" x14ac:dyDescent="0.2">
      <c r="A37" s="18" t="s">
        <v>63</v>
      </c>
      <c r="B37" s="19" t="s">
        <v>60</v>
      </c>
      <c r="C37" s="28">
        <v>995</v>
      </c>
      <c r="D37" s="20">
        <v>1236.31</v>
      </c>
      <c r="E37" s="29">
        <f t="shared" si="0"/>
        <v>988918596.78276241</v>
      </c>
      <c r="F37" s="29">
        <f t="shared" si="1"/>
        <v>1.0061495488476222E-6</v>
      </c>
      <c r="G37" s="29">
        <f t="shared" si="2"/>
        <v>6.8206845399897131E-3</v>
      </c>
    </row>
    <row r="38" spans="1:7" x14ac:dyDescent="0.2">
      <c r="A38" s="18" t="s">
        <v>63</v>
      </c>
      <c r="B38" s="19" t="s">
        <v>60</v>
      </c>
      <c r="C38" s="28">
        <v>903</v>
      </c>
      <c r="D38" s="20">
        <v>1296.6310000000001</v>
      </c>
      <c r="E38" s="29">
        <f t="shared" si="0"/>
        <v>1140847511.3003521</v>
      </c>
      <c r="F38" s="29">
        <f t="shared" si="1"/>
        <v>7.9151682504066595E-7</v>
      </c>
      <c r="G38" s="29">
        <f t="shared" si="2"/>
        <v>5.3656899989468912E-3</v>
      </c>
    </row>
    <row r="39" spans="1:7" x14ac:dyDescent="0.2">
      <c r="A39" s="18" t="s">
        <v>63</v>
      </c>
      <c r="B39" s="19" t="s">
        <v>60</v>
      </c>
      <c r="C39" s="28">
        <v>1024</v>
      </c>
      <c r="D39" s="20">
        <v>1184.655</v>
      </c>
      <c r="E39" s="29">
        <f t="shared" si="0"/>
        <v>870069756.6973213</v>
      </c>
      <c r="F39" s="29">
        <f t="shared" si="1"/>
        <v>1.1769171289058238E-6</v>
      </c>
      <c r="G39" s="29">
        <f t="shared" si="2"/>
        <v>7.9783174133219743E-3</v>
      </c>
    </row>
    <row r="40" spans="1:7" x14ac:dyDescent="0.2">
      <c r="A40" s="18" t="s">
        <v>63</v>
      </c>
      <c r="B40" s="19" t="s">
        <v>61</v>
      </c>
      <c r="C40" s="28">
        <v>753</v>
      </c>
      <c r="D40" s="20">
        <v>1145.3789999999999</v>
      </c>
      <c r="E40" s="29">
        <f t="shared" si="0"/>
        <v>786368387.86715031</v>
      </c>
      <c r="F40" s="29">
        <f t="shared" si="1"/>
        <v>9.5756646836013497E-7</v>
      </c>
      <c r="G40" s="29">
        <f t="shared" si="2"/>
        <v>6.491339994374591E-3</v>
      </c>
    </row>
    <row r="41" spans="1:7" x14ac:dyDescent="0.2">
      <c r="A41" s="18" t="s">
        <v>63</v>
      </c>
      <c r="B41" s="19" t="s">
        <v>61</v>
      </c>
      <c r="C41" s="28">
        <v>560</v>
      </c>
      <c r="D41" s="20">
        <v>1169.0719999999999</v>
      </c>
      <c r="E41" s="29">
        <f t="shared" si="0"/>
        <v>836184618.94665253</v>
      </c>
      <c r="F41" s="29">
        <f t="shared" si="1"/>
        <v>6.6970856352923091E-7</v>
      </c>
      <c r="G41" s="29">
        <f t="shared" si="2"/>
        <v>4.5399521878176901E-3</v>
      </c>
    </row>
    <row r="42" spans="1:7" x14ac:dyDescent="0.2">
      <c r="A42" s="18" t="s">
        <v>63</v>
      </c>
      <c r="B42" s="19" t="s">
        <v>61</v>
      </c>
      <c r="C42" s="28">
        <v>817</v>
      </c>
      <c r="D42" s="20">
        <v>1268.2059999999999</v>
      </c>
      <c r="E42" s="29">
        <f t="shared" si="0"/>
        <v>1067450655.6692126</v>
      </c>
      <c r="F42" s="29">
        <f t="shared" si="1"/>
        <v>7.6537495729748878E-7</v>
      </c>
      <c r="G42" s="29">
        <f t="shared" si="2"/>
        <v>5.1884743620005114E-3</v>
      </c>
    </row>
    <row r="43" spans="1:7" x14ac:dyDescent="0.2">
      <c r="A43" s="18" t="s">
        <v>63</v>
      </c>
      <c r="B43" s="19" t="s">
        <v>62</v>
      </c>
      <c r="C43" s="28">
        <v>794</v>
      </c>
      <c r="D43" s="20">
        <v>1182.3910000000001</v>
      </c>
      <c r="E43" s="29">
        <f t="shared" si="0"/>
        <v>865090900.16855013</v>
      </c>
      <c r="F43" s="29">
        <f t="shared" si="1"/>
        <v>9.1782262401014834E-7</v>
      </c>
      <c r="G43" s="29">
        <f t="shared" si="2"/>
        <v>6.221916601969169E-3</v>
      </c>
    </row>
    <row r="44" spans="1:7" x14ac:dyDescent="0.2">
      <c r="A44" s="18" t="s">
        <v>63</v>
      </c>
      <c r="B44" s="19" t="s">
        <v>62</v>
      </c>
      <c r="C44" s="28">
        <v>659</v>
      </c>
      <c r="D44" s="20">
        <v>1317.4059999999999</v>
      </c>
      <c r="E44" s="29">
        <f t="shared" si="0"/>
        <v>1196567792.3131518</v>
      </c>
      <c r="F44" s="29">
        <f t="shared" si="1"/>
        <v>5.5074188377246088E-7</v>
      </c>
      <c r="G44" s="29">
        <f t="shared" si="2"/>
        <v>3.7334774502200112E-3</v>
      </c>
    </row>
    <row r="45" spans="1:7" x14ac:dyDescent="0.2">
      <c r="A45" s="18" t="s">
        <v>58</v>
      </c>
      <c r="B45" s="20" t="s">
        <v>64</v>
      </c>
      <c r="C45" s="28">
        <v>1000</v>
      </c>
      <c r="D45" s="20">
        <v>979.45799999999997</v>
      </c>
      <c r="E45" s="29">
        <f t="shared" si="0"/>
        <v>491740355.79263186</v>
      </c>
      <c r="F45" s="29">
        <f t="shared" si="1"/>
        <v>2.0335935178395295E-6</v>
      </c>
      <c r="G45" s="29">
        <f t="shared" si="2"/>
        <v>1.3785723885318773E-2</v>
      </c>
    </row>
    <row r="46" spans="1:7" x14ac:dyDescent="0.2">
      <c r="A46" s="18" t="s">
        <v>58</v>
      </c>
      <c r="B46" s="20" t="s">
        <v>64</v>
      </c>
      <c r="C46" s="28">
        <v>1080</v>
      </c>
      <c r="D46" s="20">
        <v>910.11300000000006</v>
      </c>
      <c r="E46" s="29">
        <f t="shared" si="0"/>
        <v>394515754.79815876</v>
      </c>
      <c r="F46" s="29">
        <f t="shared" si="1"/>
        <v>2.737533259102788E-6</v>
      </c>
      <c r="G46" s="29">
        <f t="shared" si="2"/>
        <v>1.8557729116367994E-2</v>
      </c>
    </row>
    <row r="47" spans="1:7" x14ac:dyDescent="0.2">
      <c r="A47" s="18" t="s">
        <v>58</v>
      </c>
      <c r="B47" s="20" t="s">
        <v>64</v>
      </c>
      <c r="C47" s="28">
        <v>1098</v>
      </c>
      <c r="D47" s="20">
        <v>1085.413</v>
      </c>
      <c r="E47" s="29">
        <f t="shared" si="0"/>
        <v>669211590.47154593</v>
      </c>
      <c r="F47" s="29">
        <f t="shared" si="1"/>
        <v>1.6407366752663643E-6</v>
      </c>
      <c r="G47" s="29">
        <f t="shared" si="2"/>
        <v>1.1122548619139959E-2</v>
      </c>
    </row>
    <row r="48" spans="1:7" x14ac:dyDescent="0.2">
      <c r="A48" s="18" t="s">
        <v>58</v>
      </c>
      <c r="B48" s="20" t="s">
        <v>65</v>
      </c>
      <c r="C48" s="28">
        <v>857</v>
      </c>
      <c r="D48" s="20">
        <v>914.02200000000005</v>
      </c>
      <c r="E48" s="29">
        <f t="shared" si="0"/>
        <v>399621039.29904264</v>
      </c>
      <c r="F48" s="29">
        <f t="shared" si="1"/>
        <v>2.1445317331220229E-6</v>
      </c>
      <c r="G48" s="29">
        <f t="shared" si="2"/>
        <v>1.4537773688191516E-2</v>
      </c>
    </row>
    <row r="49" spans="1:7" x14ac:dyDescent="0.2">
      <c r="A49" s="18" t="s">
        <v>58</v>
      </c>
      <c r="B49" s="20" t="s">
        <v>65</v>
      </c>
      <c r="C49" s="28">
        <v>702</v>
      </c>
      <c r="D49" s="17">
        <v>899.04899999999998</v>
      </c>
      <c r="E49" s="29">
        <f t="shared" si="0"/>
        <v>380301890.76850164</v>
      </c>
      <c r="F49" s="29">
        <f t="shared" si="1"/>
        <v>1.8459019453766619E-6</v>
      </c>
      <c r="G49" s="29">
        <f t="shared" si="2"/>
        <v>1.2513363322169806E-2</v>
      </c>
    </row>
    <row r="50" spans="1:7" x14ac:dyDescent="0.2">
      <c r="A50" s="18" t="s">
        <v>58</v>
      </c>
      <c r="B50" s="20" t="s">
        <v>65</v>
      </c>
      <c r="C50" s="28">
        <v>622</v>
      </c>
      <c r="D50" s="20">
        <v>1059.971</v>
      </c>
      <c r="E50" s="29">
        <f t="shared" si="0"/>
        <v>623247217.22491264</v>
      </c>
      <c r="F50" s="29">
        <f t="shared" si="1"/>
        <v>9.9799884028288808E-7</v>
      </c>
      <c r="G50" s="29">
        <f t="shared" si="2"/>
        <v>6.7654309129706316E-3</v>
      </c>
    </row>
    <row r="51" spans="1:7" x14ac:dyDescent="0.2">
      <c r="A51" s="18" t="s">
        <v>58</v>
      </c>
      <c r="B51" s="20" t="s">
        <v>66</v>
      </c>
      <c r="C51" s="28">
        <v>1242</v>
      </c>
      <c r="D51" s="20">
        <v>750.74800000000005</v>
      </c>
      <c r="E51" s="29">
        <f t="shared" si="0"/>
        <v>221442486.53497976</v>
      </c>
      <c r="F51" s="29">
        <f t="shared" si="1"/>
        <v>5.608679795075412E-6</v>
      </c>
      <c r="G51" s="29">
        <f t="shared" si="2"/>
        <v>3.8021222204828641E-2</v>
      </c>
    </row>
    <row r="52" spans="1:7" x14ac:dyDescent="0.2">
      <c r="A52" s="18" t="s">
        <v>58</v>
      </c>
      <c r="B52" s="20" t="s">
        <v>66</v>
      </c>
      <c r="C52" s="28">
        <v>727</v>
      </c>
      <c r="D52" s="20">
        <v>602.43799999999999</v>
      </c>
      <c r="E52" s="29">
        <f t="shared" si="0"/>
        <v>114423564.28471929</v>
      </c>
      <c r="F52" s="29">
        <f t="shared" si="1"/>
        <v>6.3535863835792722E-6</v>
      </c>
      <c r="G52" s="29">
        <f t="shared" si="2"/>
        <v>4.3070941560926293E-2</v>
      </c>
    </row>
    <row r="53" spans="1:7" x14ac:dyDescent="0.2">
      <c r="A53" s="18" t="s">
        <v>58</v>
      </c>
      <c r="B53" s="20" t="s">
        <v>66</v>
      </c>
      <c r="C53" s="28">
        <v>1137</v>
      </c>
      <c r="D53" s="20">
        <v>750.25</v>
      </c>
      <c r="E53" s="29">
        <f t="shared" si="0"/>
        <v>221002104.85192707</v>
      </c>
      <c r="F53" s="29">
        <f t="shared" si="1"/>
        <v>5.1447473804007334E-6</v>
      </c>
      <c r="G53" s="29">
        <f t="shared" si="2"/>
        <v>3.4876225865073884E-2</v>
      </c>
    </row>
    <row r="54" spans="1:7" x14ac:dyDescent="0.2">
      <c r="A54" s="18" t="s">
        <v>63</v>
      </c>
      <c r="B54" s="20" t="s">
        <v>64</v>
      </c>
      <c r="C54" s="28">
        <v>1308</v>
      </c>
      <c r="D54" s="20">
        <v>964.38800000000003</v>
      </c>
      <c r="E54" s="29">
        <f t="shared" si="0"/>
        <v>469389954.52059501</v>
      </c>
      <c r="F54" s="29">
        <f t="shared" si="1"/>
        <v>2.7865956384514192E-6</v>
      </c>
      <c r="G54" s="29">
        <f t="shared" si="2"/>
        <v>1.8890322827413826E-2</v>
      </c>
    </row>
    <row r="55" spans="1:7" x14ac:dyDescent="0.2">
      <c r="A55" s="18" t="s">
        <v>63</v>
      </c>
      <c r="B55" s="20" t="s">
        <v>64</v>
      </c>
      <c r="C55" s="30">
        <v>3328</v>
      </c>
      <c r="D55" s="20">
        <v>1545.4580000000001</v>
      </c>
      <c r="E55" s="29">
        <f t="shared" si="0"/>
        <v>1931745986.8108244</v>
      </c>
      <c r="F55" s="29">
        <f t="shared" si="1"/>
        <v>1.7227937952102553E-6</v>
      </c>
      <c r="G55" s="29">
        <f t="shared" si="2"/>
        <v>1.16788135700495E-2</v>
      </c>
    </row>
    <row r="56" spans="1:7" x14ac:dyDescent="0.2">
      <c r="A56" s="18" t="s">
        <v>63</v>
      </c>
      <c r="B56" s="20" t="s">
        <v>64</v>
      </c>
      <c r="C56" s="31">
        <v>1601</v>
      </c>
      <c r="D56" s="20">
        <v>991.45699999999999</v>
      </c>
      <c r="E56" s="29">
        <f t="shared" si="0"/>
        <v>510035080.11186594</v>
      </c>
      <c r="F56" s="29">
        <f t="shared" si="1"/>
        <v>3.1389997716409092E-6</v>
      </c>
      <c r="G56" s="29">
        <f t="shared" si="2"/>
        <v>2.1279269307414736E-2</v>
      </c>
    </row>
    <row r="57" spans="1:7" x14ac:dyDescent="0.2">
      <c r="A57" s="18" t="s">
        <v>63</v>
      </c>
      <c r="B57" s="20" t="s">
        <v>65</v>
      </c>
      <c r="C57" s="28">
        <v>832</v>
      </c>
      <c r="D57" s="20">
        <v>1250.425</v>
      </c>
      <c r="E57" s="29">
        <f t="shared" si="0"/>
        <v>1023178349.308403</v>
      </c>
      <c r="F57" s="29">
        <f t="shared" si="1"/>
        <v>8.1315246805444405E-7</v>
      </c>
      <c r="G57" s="29">
        <f t="shared" si="2"/>
        <v>5.5123579530157764E-3</v>
      </c>
    </row>
    <row r="58" spans="1:7" x14ac:dyDescent="0.2">
      <c r="A58" s="18" t="s">
        <v>63</v>
      </c>
      <c r="B58" s="20" t="s">
        <v>65</v>
      </c>
      <c r="C58" s="28">
        <v>918</v>
      </c>
      <c r="D58" s="20">
        <v>1381.3440000000001</v>
      </c>
      <c r="E58" s="29">
        <f t="shared" si="0"/>
        <v>1379380031.2300823</v>
      </c>
      <c r="F58" s="29">
        <f t="shared" si="1"/>
        <v>6.6551637635449899E-7</v>
      </c>
      <c r="G58" s="29">
        <f t="shared" si="2"/>
        <v>4.5115333645083851E-3</v>
      </c>
    </row>
    <row r="59" spans="1:7" x14ac:dyDescent="0.2">
      <c r="A59" s="18" t="s">
        <v>63</v>
      </c>
      <c r="B59" s="20" t="s">
        <v>65</v>
      </c>
      <c r="C59" s="28">
        <v>886</v>
      </c>
      <c r="D59" s="20">
        <v>1060.2660000000001</v>
      </c>
      <c r="E59" s="29">
        <f t="shared" si="0"/>
        <v>623767728.92731833</v>
      </c>
      <c r="F59" s="29">
        <f t="shared" si="1"/>
        <v>1.4204005095352361E-6</v>
      </c>
      <c r="G59" s="29">
        <f t="shared" si="2"/>
        <v>9.6288904637254133E-3</v>
      </c>
    </row>
    <row r="60" spans="1:7" x14ac:dyDescent="0.2">
      <c r="A60" s="18" t="s">
        <v>63</v>
      </c>
      <c r="B60" s="20" t="s">
        <v>66</v>
      </c>
      <c r="C60" s="31">
        <v>1882</v>
      </c>
      <c r="D60" s="20">
        <v>768.56299999999999</v>
      </c>
      <c r="E60" s="29">
        <f t="shared" si="0"/>
        <v>237583795.69377211</v>
      </c>
      <c r="F60" s="29">
        <f t="shared" si="1"/>
        <v>7.9214156609643467E-6</v>
      </c>
      <c r="G60" s="29">
        <f t="shared" si="2"/>
        <v>5.3699251165449248E-2</v>
      </c>
    </row>
    <row r="61" spans="1:7" x14ac:dyDescent="0.2">
      <c r="A61" s="18" t="s">
        <v>63</v>
      </c>
      <c r="B61" s="20" t="s">
        <v>66</v>
      </c>
      <c r="C61" s="31">
        <v>2325</v>
      </c>
      <c r="D61" s="20">
        <v>906.84299999999996</v>
      </c>
      <c r="E61" s="29">
        <f t="shared" si="0"/>
        <v>390278576.84922761</v>
      </c>
      <c r="F61" s="29">
        <f t="shared" si="1"/>
        <v>5.9572831764685715E-6</v>
      </c>
      <c r="G61" s="29">
        <f t="shared" si="2"/>
        <v>4.0384403400685401E-2</v>
      </c>
    </row>
    <row r="62" spans="1:7" x14ac:dyDescent="0.2">
      <c r="A62" s="18" t="s">
        <v>63</v>
      </c>
      <c r="B62" s="20" t="s">
        <v>66</v>
      </c>
      <c r="C62" s="31">
        <v>2171</v>
      </c>
      <c r="D62" s="20">
        <v>760.55700000000002</v>
      </c>
      <c r="E62" s="29">
        <f t="shared" si="0"/>
        <v>230236249.03687668</v>
      </c>
      <c r="F62" s="29">
        <f t="shared" si="1"/>
        <v>9.4294447945608827E-6</v>
      </c>
      <c r="G62" s="29">
        <f t="shared" si="2"/>
        <v>6.3922175788490271E-2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2020-08-14T14:16:59Z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